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10380" windowHeight="5775"/>
  </bookViews>
  <sheets>
    <sheet name="Welcome " sheetId="8" r:id="rId1"/>
    <sheet name="Forecast 201X" sheetId="7" r:id="rId2"/>
    <sheet name="Novice " sheetId="9" r:id="rId3"/>
    <sheet name="Some experience " sheetId="10" r:id="rId4"/>
    <sheet name="Competent" sheetId="11" r:id="rId5"/>
    <sheet name="Basis for Forecast" sheetId="6" r:id="rId6"/>
  </sheets>
  <definedNames>
    <definedName name="_xlnm.Print_Area" localSheetId="1">'Forecast 201X'!$B$1:$T$35</definedName>
  </definedNames>
  <calcPr calcId="124519"/>
</workbook>
</file>

<file path=xl/calcChain.xml><?xml version="1.0" encoding="utf-8"?>
<calcChain xmlns="http://schemas.openxmlformats.org/spreadsheetml/2006/main">
  <c r="C31" i="11"/>
  <c r="C45" i="10"/>
  <c r="C33" i="9"/>
  <c r="H14" i="7" l="1"/>
  <c r="X38"/>
  <c r="X40"/>
  <c r="Y40" s="1"/>
  <c r="J7" s="1"/>
  <c r="J30" s="1"/>
  <c r="X41"/>
  <c r="X42"/>
  <c r="X43"/>
  <c r="X44"/>
  <c r="Y44" s="1"/>
  <c r="N7" s="1"/>
  <c r="N30" s="1"/>
  <c r="X45"/>
  <c r="X46"/>
  <c r="Y46" s="1"/>
  <c r="P7" s="1"/>
  <c r="P30" s="1"/>
  <c r="X47"/>
  <c r="X48"/>
  <c r="Y48" s="1"/>
  <c r="R7" s="1"/>
  <c r="R30" s="1"/>
  <c r="X49"/>
  <c r="X50"/>
  <c r="Y50" s="1"/>
  <c r="T7" s="1"/>
  <c r="T30" s="1"/>
  <c r="X39"/>
  <c r="Y39"/>
  <c r="I7" s="1"/>
  <c r="I30" s="1"/>
  <c r="I31" s="1"/>
  <c r="J19"/>
  <c r="K19"/>
  <c r="L19"/>
  <c r="M19"/>
  <c r="N19"/>
  <c r="O19"/>
  <c r="P19"/>
  <c r="Q19"/>
  <c r="R19"/>
  <c r="S19"/>
  <c r="T19"/>
  <c r="I19"/>
  <c r="Y41"/>
  <c r="K7" s="1"/>
  <c r="Y42"/>
  <c r="L7" s="1"/>
  <c r="L30" s="1"/>
  <c r="Y43"/>
  <c r="M7" s="1"/>
  <c r="M30" s="1"/>
  <c r="Y45"/>
  <c r="O7" s="1"/>
  <c r="O30" s="1"/>
  <c r="Y47"/>
  <c r="Q7" s="1"/>
  <c r="Q30" s="1"/>
  <c r="Y49"/>
  <c r="S7" s="1"/>
  <c r="S30" s="1"/>
  <c r="I10"/>
  <c r="I11"/>
  <c r="J11"/>
  <c r="J13" s="1"/>
  <c r="K10" s="1"/>
  <c r="K11"/>
  <c r="K13" s="1"/>
  <c r="L10" s="1"/>
  <c r="L11"/>
  <c r="L13" s="1"/>
  <c r="M10" s="1"/>
  <c r="M11"/>
  <c r="N11"/>
  <c r="N13" s="1"/>
  <c r="O10" s="1"/>
  <c r="O11"/>
  <c r="P11"/>
  <c r="P13" s="1"/>
  <c r="Q10" s="1"/>
  <c r="Q11"/>
  <c r="R11"/>
  <c r="R13" s="1"/>
  <c r="S10" s="1"/>
  <c r="S11"/>
  <c r="T11"/>
  <c r="T13" s="1"/>
  <c r="I15"/>
  <c r="J15"/>
  <c r="K15"/>
  <c r="L15"/>
  <c r="M15"/>
  <c r="N15"/>
  <c r="O15"/>
  <c r="P15"/>
  <c r="Q15"/>
  <c r="R15"/>
  <c r="S15"/>
  <c r="T15"/>
  <c r="V22"/>
  <c r="D21" s="1"/>
  <c r="I12" l="1"/>
  <c r="Y51"/>
  <c r="K12"/>
  <c r="K14" s="1"/>
  <c r="K23" s="1"/>
  <c r="K32" s="1"/>
  <c r="K30"/>
  <c r="V7"/>
  <c r="E19" s="1"/>
  <c r="S12"/>
  <c r="Q12"/>
  <c r="O12"/>
  <c r="M12"/>
  <c r="S13"/>
  <c r="T10" s="1"/>
  <c r="T12" s="1"/>
  <c r="T14" s="1"/>
  <c r="T23" s="1"/>
  <c r="Q13"/>
  <c r="R10" s="1"/>
  <c r="R12" s="1"/>
  <c r="R14" s="1"/>
  <c r="R23" s="1"/>
  <c r="O13"/>
  <c r="P10" s="1"/>
  <c r="P12" s="1"/>
  <c r="P14" s="1"/>
  <c r="P23" s="1"/>
  <c r="M13"/>
  <c r="N10" s="1"/>
  <c r="N12" s="1"/>
  <c r="N14" s="1"/>
  <c r="L12"/>
  <c r="L14" s="1"/>
  <c r="L23" s="1"/>
  <c r="I13"/>
  <c r="J10" s="1"/>
  <c r="J12" s="1"/>
  <c r="J14" s="1"/>
  <c r="J23" s="1"/>
  <c r="O14"/>
  <c r="O23" s="1"/>
  <c r="O32" s="1"/>
  <c r="I14"/>
  <c r="I23" s="1"/>
  <c r="I32" s="1"/>
  <c r="I34" s="1"/>
  <c r="J29" s="1"/>
  <c r="J31" s="1"/>
  <c r="O25"/>
  <c r="I25" l="1"/>
  <c r="S14"/>
  <c r="S23" s="1"/>
  <c r="S32" s="1"/>
  <c r="L25"/>
  <c r="L32"/>
  <c r="K25"/>
  <c r="M14"/>
  <c r="M23" s="1"/>
  <c r="M25" s="1"/>
  <c r="Q14"/>
  <c r="Q23" s="1"/>
  <c r="Q25" s="1"/>
  <c r="J25"/>
  <c r="J32"/>
  <c r="J34" s="1"/>
  <c r="K29" s="1"/>
  <c r="K31" s="1"/>
  <c r="K34" s="1"/>
  <c r="L29" s="1"/>
  <c r="L31" s="1"/>
  <c r="M32"/>
  <c r="Q32"/>
  <c r="P25"/>
  <c r="P32"/>
  <c r="N23"/>
  <c r="R25"/>
  <c r="R32"/>
  <c r="T32"/>
  <c r="T25"/>
  <c r="L34" l="1"/>
  <c r="M29" s="1"/>
  <c r="M31" s="1"/>
  <c r="M34" s="1"/>
  <c r="N29" s="1"/>
  <c r="N31" s="1"/>
  <c r="V17"/>
  <c r="D20" s="1"/>
  <c r="E22" s="1"/>
  <c r="E23" s="1"/>
  <c r="E30" s="1"/>
  <c r="S25"/>
  <c r="N25"/>
  <c r="N32"/>
  <c r="N34" l="1"/>
  <c r="O29" s="1"/>
  <c r="O31" s="1"/>
  <c r="O34" s="1"/>
  <c r="P29" s="1"/>
  <c r="P31" s="1"/>
  <c r="P34" s="1"/>
  <c r="Q29" s="1"/>
  <c r="Q31" s="1"/>
  <c r="Q34" s="1"/>
  <c r="R29" s="1"/>
  <c r="R31" s="1"/>
  <c r="R34" s="1"/>
  <c r="S29" s="1"/>
  <c r="S31" s="1"/>
  <c r="S34" s="1"/>
  <c r="T29" s="1"/>
  <c r="T31" s="1"/>
  <c r="T34" s="1"/>
  <c r="V25"/>
</calcChain>
</file>

<file path=xl/comments1.xml><?xml version="1.0" encoding="utf-8"?>
<comments xmlns="http://schemas.openxmlformats.org/spreadsheetml/2006/main">
  <authors>
    <author>User</author>
    <author>CC</author>
  </authors>
  <commentList>
    <comment ref="F5" authorId="0">
      <text>
        <r>
          <rPr>
            <sz val="12"/>
            <color indexed="81"/>
            <rFont val="Tahoma"/>
            <family val="2"/>
          </rPr>
          <t xml:space="preserve">
Just enter a revised number in any of the 4 boxes below and press enter or return. The profit will be automatically recalculated.
</t>
        </r>
        <r>
          <rPr>
            <b/>
            <sz val="12"/>
            <color indexed="81"/>
            <rFont val="Tahoma"/>
            <family val="2"/>
          </rPr>
          <t>DO NOT alter any other cells on the spreadsheet or the auto calculation will cease to function.</t>
        </r>
        <r>
          <rPr>
            <sz val="12"/>
            <color indexed="81"/>
            <rFont val="Tahoma"/>
            <family val="2"/>
          </rPr>
          <t xml:space="preserve"> 
Call if unsure 07973 330324
</t>
        </r>
      </text>
    </comment>
    <comment ref="F8" authorId="0">
      <text>
        <r>
          <rPr>
            <b/>
            <sz val="11"/>
            <color indexed="81"/>
            <rFont val="Tahoma"/>
            <family val="2"/>
          </rPr>
          <t xml:space="preserve">These costs could include the cost of raw materials purchased or the price of finished goods bought from a supplier.
Original value £14 </t>
        </r>
      </text>
    </comment>
    <comment ref="F9" authorId="0">
      <text>
        <r>
          <rPr>
            <b/>
            <sz val="12"/>
            <color indexed="81"/>
            <rFont val="Tahoma"/>
            <family val="2"/>
          </rPr>
          <t>These could include items such as: direct labour costs, power consumer or commissions paid to staff.
Original value £7</t>
        </r>
      </text>
    </comment>
    <comment ref="F10" authorId="0">
      <text>
        <r>
          <rPr>
            <b/>
            <sz val="12"/>
            <color indexed="81"/>
            <rFont val="Tahoma"/>
            <family val="2"/>
          </rPr>
          <t>Fixed costs include items such as rent, rates and admin staff wages.
Original value £17,000</t>
        </r>
      </text>
    </comment>
    <comment ref="F11" authorId="0">
      <text>
        <r>
          <rPr>
            <b/>
            <sz val="12"/>
            <color indexed="81"/>
            <rFont val="Tahoma"/>
            <family val="2"/>
          </rPr>
          <t xml:space="preserve">Note - the selling price can only be increased by £1 - due to competition in the market.
Original £45 
</t>
        </r>
      </text>
    </comment>
    <comment ref="V22" authorId="1">
      <text>
        <r>
          <rPr>
            <b/>
            <sz val="8"/>
            <color indexed="81"/>
            <rFont val="Tahoma"/>
          </rPr>
          <t>CC:</t>
        </r>
        <r>
          <rPr>
            <sz val="8"/>
            <color indexed="81"/>
            <rFont val="Tahoma"/>
          </rPr>
          <t xml:space="preserve">
remember all Depreciation charges are not cashflow items</t>
        </r>
      </text>
    </comment>
    <comment ref="F30" authorId="0">
      <text>
        <r>
          <rPr>
            <sz val="14"/>
            <color indexed="81"/>
            <rFont val="Tahoma"/>
            <family val="2"/>
          </rPr>
          <t>This is the shortfall that remains after the changes have been made. 
If it turns RED you have exceeded the £150,000 target that was set and some cost or revenue items will need to be lowered.
The goal is to get the answer to as close to £150,000 as you can i.e. The figure here should be 0.</t>
        </r>
      </text>
    </comment>
  </commentList>
</comments>
</file>

<file path=xl/sharedStrings.xml><?xml version="1.0" encoding="utf-8"?>
<sst xmlns="http://schemas.openxmlformats.org/spreadsheetml/2006/main" count="249" uniqueCount="173">
  <si>
    <t>Sales</t>
  </si>
  <si>
    <t>October</t>
  </si>
  <si>
    <t>November</t>
  </si>
  <si>
    <t>February</t>
  </si>
  <si>
    <t>March</t>
  </si>
  <si>
    <t>April</t>
  </si>
  <si>
    <t>May</t>
  </si>
  <si>
    <t>June</t>
  </si>
  <si>
    <t>July</t>
  </si>
  <si>
    <t>August</t>
  </si>
  <si>
    <t>September</t>
  </si>
  <si>
    <t>SP/unit</t>
  </si>
  <si>
    <t>Jan</t>
  </si>
  <si>
    <t>Feb</t>
  </si>
  <si>
    <t>Mar</t>
  </si>
  <si>
    <t>Apr</t>
  </si>
  <si>
    <t>Jun</t>
  </si>
  <si>
    <t>Jul</t>
  </si>
  <si>
    <t>Aug</t>
  </si>
  <si>
    <t>Sep</t>
  </si>
  <si>
    <t>Oct</t>
  </si>
  <si>
    <t>Nov</t>
  </si>
  <si>
    <t>Dec</t>
  </si>
  <si>
    <t>Fixed Cost</t>
  </si>
  <si>
    <t>Salaries</t>
  </si>
  <si>
    <t>Wages</t>
  </si>
  <si>
    <t>Opening stock</t>
  </si>
  <si>
    <t xml:space="preserve">Purchases </t>
  </si>
  <si>
    <t>Less closing stock</t>
  </si>
  <si>
    <t>Variable Cost</t>
  </si>
  <si>
    <t>Jan sales</t>
  </si>
  <si>
    <t>Profit</t>
  </si>
  <si>
    <t>Depreciation is going to be charged at 20% on a reducing balance method.</t>
  </si>
  <si>
    <t>BUDGETING</t>
  </si>
  <si>
    <t>£/unit</t>
  </si>
  <si>
    <t xml:space="preserve">December </t>
  </si>
  <si>
    <t>All units purchased are forecast to cost £14</t>
  </si>
  <si>
    <t>Variable expenses are  £7 per unit sold.</t>
  </si>
  <si>
    <t>two months in arrears.</t>
  </si>
  <si>
    <t>Required :-</t>
  </si>
  <si>
    <t>Budget P/L Account</t>
  </si>
  <si>
    <t>Budget Profit</t>
  </si>
  <si>
    <t>Overheads</t>
  </si>
  <si>
    <t>Opening Bal</t>
  </si>
  <si>
    <t>Suggest three options and make a recommendation.</t>
  </si>
  <si>
    <t>What factors, including outsourcing, should be considered?</t>
  </si>
  <si>
    <t>i)</t>
  </si>
  <si>
    <t>ii)</t>
  </si>
  <si>
    <t>The spreadsheet should contain summary details of the expected profit for the year.</t>
  </si>
  <si>
    <t>iii)</t>
  </si>
  <si>
    <t>iv)</t>
  </si>
  <si>
    <t>v)</t>
  </si>
  <si>
    <t xml:space="preserve">Depreciation on Fixed Assets is 25% per year on the cost. The assets cost £16,320 2 years ago </t>
  </si>
  <si>
    <t>Receipts</t>
  </si>
  <si>
    <t>Payments</t>
  </si>
  <si>
    <t>Balance c/f</t>
  </si>
  <si>
    <t>Van Purchase</t>
  </si>
  <si>
    <t>Cash Flow Forecast</t>
  </si>
  <si>
    <t xml:space="preserve">Monthly Profit and Loss Forecast </t>
  </si>
  <si>
    <t xml:space="preserve">January </t>
  </si>
  <si>
    <t>`</t>
  </si>
  <si>
    <t xml:space="preserve">Fixed Cost </t>
  </si>
  <si>
    <t xml:space="preserve">Budget </t>
  </si>
  <si>
    <t>Direct Costs</t>
  </si>
  <si>
    <t>Sell Price</t>
  </si>
  <si>
    <t>£</t>
  </si>
  <si>
    <t xml:space="preserve">Units </t>
  </si>
  <si>
    <t>p.u.</t>
  </si>
  <si>
    <t>per month</t>
  </si>
  <si>
    <t>Material Costs</t>
  </si>
  <si>
    <t>next period</t>
  </si>
  <si>
    <t>units</t>
  </si>
  <si>
    <t>A monthly forecast Profit &amp; Loss Account for Grizz Ltd for all of 201X based on the above details</t>
  </si>
  <si>
    <t>Grizz plans to purchase an additional van for £18000, on July 1st, 201X.</t>
  </si>
  <si>
    <t>month's sales (JIT). Assume Jan sales are the same for both years</t>
  </si>
  <si>
    <t>Total Operation Cost</t>
  </si>
  <si>
    <t>Operation Cost</t>
  </si>
  <si>
    <t>Pricing for Profit Challenge - can you raise the profits to equal £150,000?</t>
  </si>
  <si>
    <t>Total Overheads</t>
  </si>
  <si>
    <t>Monthly salaries are £10,000.</t>
  </si>
  <si>
    <t>Fixed costs are £17,000 per month, and have been at this level for some months. These are paid</t>
  </si>
  <si>
    <t>should be making at least £150,000 profit per annum on this activity</t>
  </si>
  <si>
    <t>Total</t>
  </si>
  <si>
    <t>(note a red figure indicates a loss for that period)</t>
  </si>
  <si>
    <t>note</t>
  </si>
  <si>
    <t>The monthly profit figures also change in the table across</t>
  </si>
  <si>
    <t>See the Budget Profit figure in YELLOW below CHANGE</t>
  </si>
  <si>
    <t>Competent</t>
  </si>
  <si>
    <t>Novice</t>
  </si>
  <si>
    <t>Key points</t>
  </si>
  <si>
    <t xml:space="preserve">Click on the </t>
  </si>
  <si>
    <t>spreadsheet</t>
  </si>
  <si>
    <t>Sales (all on credit) have been reviewed carefully for next year and are forecast as follows :</t>
  </si>
  <si>
    <t>At the end of each month, they expect to have a closing stock equal to the following</t>
  </si>
  <si>
    <t>Units Sold</t>
  </si>
  <si>
    <t xml:space="preserve">Grizz pays direct wages of £1300 per month. </t>
  </si>
  <si>
    <t xml:space="preserve">On review of the summary statement, one director (you) believes the company </t>
  </si>
  <si>
    <t>details</t>
  </si>
  <si>
    <t>Before you click on the spreadsheet, you may wish to review the cost/revenue data that were prepared to formulate the challenge (recommended).</t>
  </si>
  <si>
    <t>Some Experience</t>
  </si>
  <si>
    <t xml:space="preserve">Part-skilled </t>
  </si>
  <si>
    <t xml:space="preserve">Ultimate Goal </t>
  </si>
  <si>
    <t>Reducing costs and securing a more steady income stream to achieve improved and sustainable profitability.</t>
  </si>
  <si>
    <t>Comment on the feasibility of your proposal.</t>
  </si>
  <si>
    <t>and review the initial results carefully - and perhaps try some experimentation before giving me a call.</t>
  </si>
  <si>
    <t>The difference</t>
  </si>
  <si>
    <t>Summary</t>
  </si>
  <si>
    <t>#</t>
  </si>
  <si>
    <t xml:space="preserve">is currently  </t>
  </si>
  <si>
    <t xml:space="preserve">Note you can go directly to a worksheet by selecting one of the tabs below </t>
  </si>
  <si>
    <t>Pricing for Profit Challenge - will you be able to raise profits to equal £150,000?</t>
  </si>
  <si>
    <t xml:space="preserve">Competent </t>
  </si>
  <si>
    <t>Before you click on the spreadsheet, you may wish to review the cost/revenue data that was used to formulate the challenge.</t>
  </si>
  <si>
    <r>
      <t xml:space="preserve">Remember your goal is to update current cost/sales data to achieve improved profitability.    </t>
    </r>
    <r>
      <rPr>
        <b/>
        <sz val="16"/>
        <color rgb="FFFF0000"/>
        <rFont val="Arial"/>
        <family val="2"/>
      </rPr>
      <t>GOOD LUCK</t>
    </r>
  </si>
  <si>
    <t xml:space="preserve">ONLY change the 4 items listed below </t>
  </si>
  <si>
    <t xml:space="preserve">note </t>
  </si>
  <si>
    <t xml:space="preserve">Steps to Follow </t>
  </si>
  <si>
    <t>Before you click on the spreadsheet, you may wish to review the cost/revenue data that were used to formulate the challenge (viewing recommended).</t>
  </si>
  <si>
    <t xml:space="preserve">Now click on the </t>
  </si>
  <si>
    <t>link and review the initial results carefully - and perhaps try some experimentation before giving me a call (if not sure call immediately)</t>
  </si>
  <si>
    <t>(saving money and time)</t>
  </si>
  <si>
    <r>
      <t xml:space="preserve">Reducing costs and securing a more steady income stream to achieve </t>
    </r>
    <r>
      <rPr>
        <sz val="10"/>
        <color rgb="FFFF0000"/>
        <rFont val="Arial"/>
        <family val="2"/>
      </rPr>
      <t>improved and sustainable profitability.</t>
    </r>
  </si>
  <si>
    <t>To get some initial training from the coach, and then work together with him to create the exact financial documents you require, so you are then able to do much of the ongoing work yourself.</t>
  </si>
  <si>
    <t xml:space="preserve">Further Notes </t>
  </si>
  <si>
    <t xml:space="preserve">Alex Wylie runs a trading business, Grizz Ltd, and wants to prepare a budget </t>
  </si>
  <si>
    <t>for the twelve months to 31 December 201X, from the following information:</t>
  </si>
  <si>
    <t>January 201X</t>
  </si>
  <si>
    <t>Cash balance at the beginning of the forecast period was £13,500</t>
  </si>
  <si>
    <t>(note other variables could be made changeable - but not for this challenge)</t>
  </si>
  <si>
    <t xml:space="preserve">Skill Selection </t>
  </si>
  <si>
    <t xml:space="preserve">Note you can go directly to any worksheet by selecting one of the tabs below </t>
  </si>
  <si>
    <t xml:space="preserve">Ian Linnegan </t>
  </si>
  <si>
    <t xml:space="preserve">Coach </t>
  </si>
  <si>
    <t xml:space="preserve">Tel 07973 330324 </t>
  </si>
  <si>
    <t>Thank you for downloading the file. Please review the following information before selecting the option that best suits you.</t>
  </si>
  <si>
    <t xml:space="preserve">Click here to return to your page </t>
  </si>
  <si>
    <t xml:space="preserve">Preparation of forecast P&amp;L Account  (and cash flow forecast) </t>
  </si>
  <si>
    <t xml:space="preserve">Reducing uncertainly, minimising stress and being more confident in making those business decisions which have a finance impact. </t>
  </si>
  <si>
    <t>and review the initial results carefully - obtain the £150,000 target and try some further experimentation (layout formula etc.)</t>
  </si>
  <si>
    <t xml:space="preserve">website </t>
  </si>
  <si>
    <t xml:space="preserve">Learn </t>
  </si>
  <si>
    <t xml:space="preserve">Love </t>
  </si>
  <si>
    <t xml:space="preserve">Excel </t>
  </si>
  <si>
    <t>Good spreadsheet skills but with limited finance knowledge (and not familiar with management accounts and/or the budgeting process).</t>
  </si>
  <si>
    <t>Competent in finance and use spreadsheets regularly - wishing to upgrade skills significantly and make use anchors in 'What if' situations.</t>
  </si>
  <si>
    <t>Any spreadsheets that we create for you during the coaching sessions will follow similar formats, but will be 'fine-tuned' to meet your specific requirements  e.g. seasonal pricing adjustments.</t>
  </si>
  <si>
    <t xml:space="preserve">Are you ready? </t>
  </si>
  <si>
    <t xml:space="preserve">The phone call or Skype session will take approximately 10 minutes and is free of charge. </t>
  </si>
  <si>
    <t>Most people, especially those unfamiliar with spreadsheets are not sure of what buttons to press on Excel and a short call/Skype usually sorts out these issues.</t>
  </si>
  <si>
    <t>First step - Don't Panic - when you first see the financial results. There are a lot of financial terms and numbers on the page, but take 10 mins to try to figure out how the profit is calculated.</t>
  </si>
  <si>
    <t xml:space="preserve">Reducing uncertainly, minimising stress at work and being more confident in making a wide range of business decisions which have a finance impact. </t>
  </si>
  <si>
    <t>Newcomer - not sure of accounting concepts/terminology and not using spreadsheets on a regular basis (most hints).</t>
  </si>
  <si>
    <t>To receive some initial training from the coach and then work together with him to create the specific financial documents that meet your needs, so you are able to do much of the work yourself.</t>
  </si>
  <si>
    <t>The spreadsheet provides you with a taster of the skills, knowledge and expewrience you would expect to obtain from the coaching services provided.</t>
  </si>
  <si>
    <t>Take a look at the financials and spend about 10 minutes exploring the finance .  Remember your goal is to change cost/sales data to get improved profitability.</t>
  </si>
  <si>
    <t xml:space="preserve">Work your way through making adjustments to the cost and revenue data. If you don't have sufficient time, or the links don't function in Excel as you expect, just give me a call. </t>
  </si>
  <si>
    <t xml:space="preserve">The initial phone call or Skype session, if needed will take approximately 10 minutes and this will be provided free of charge. </t>
  </si>
  <si>
    <t>More adjustments options could have been included - but not for this challenge - so just work on the options available. These could include seasonal pricing rate adjustments.</t>
  </si>
  <si>
    <t>More adjustments and options could have been included - but not for this challenge. These include: sales - including seasonal pricing variations. You will have more ideas.</t>
  </si>
  <si>
    <t>Depreciation Van</t>
  </si>
  <si>
    <t>Dep Fixed Assets</t>
  </si>
  <si>
    <t>(click on one of the coloured boxes, change the number and press enter)</t>
  </si>
  <si>
    <t xml:space="preserve">Total Cost </t>
  </si>
  <si>
    <r>
      <t xml:space="preserve">What type of person are you? </t>
    </r>
    <r>
      <rPr>
        <sz val="10"/>
        <rFont val="Arial"/>
        <family val="2"/>
      </rPr>
      <t xml:space="preserve"> (Click on the link in the table on the right)</t>
    </r>
  </si>
  <si>
    <t>Welcome to the Price / Profit Challenge</t>
  </si>
  <si>
    <t>email</t>
  </si>
  <si>
    <t>Beginners</t>
  </si>
  <si>
    <t>AIM: to provide a taster of what skills and knowledge you would expect to gain from using our coaching services.</t>
  </si>
  <si>
    <t>Many beginners will need a bit of support to get started on their journey.  But give it a try - you never know!</t>
  </si>
  <si>
    <t>To work together with the coach create and build worksheet models that meet your operational needs, so you are able to go on to develop the spreadsheet further.</t>
  </si>
  <si>
    <t>To call the coach and suggest changes to the spreadsheet's functionality and ease of use  - via  phone or Skype (acknowledgements will be given to improvements)</t>
  </si>
  <si>
    <t xml:space="preserve">To develop more sophisticated models to including; multiple products and different pricings strategies and using anchors to prepare 'What if' statements. </t>
  </si>
  <si>
    <t xml:space="preserve">Your aim - to review the worksheet and achieve to desired profit level of £150,000 and suggest any improvements.  </t>
  </si>
</sst>
</file>

<file path=xl/styles.xml><?xml version="1.0" encoding="utf-8"?>
<styleSheet xmlns="http://schemas.openxmlformats.org/spreadsheetml/2006/main">
  <numFmts count="3">
    <numFmt numFmtId="44" formatCode="_-&quot;£&quot;* #,##0.00_-;\-&quot;£&quot;* #,##0.00_-;_-&quot;£&quot;* &quot;-&quot;??_-;_-@_-"/>
    <numFmt numFmtId="164" formatCode="#,##0;[Red]#,##0"/>
    <numFmt numFmtId="165" formatCode="#,##0.00;[Red]#,##0.00"/>
  </numFmts>
  <fonts count="50">
    <font>
      <sz val="10"/>
      <name val="Arial"/>
    </font>
    <font>
      <sz val="10"/>
      <name val="Arial"/>
    </font>
    <font>
      <b/>
      <sz val="10"/>
      <name val="Arial"/>
      <family val="2"/>
    </font>
    <font>
      <sz val="10"/>
      <name val="Arial"/>
      <family val="2"/>
    </font>
    <font>
      <b/>
      <u/>
      <sz val="12"/>
      <name val="Arial"/>
      <family val="2"/>
    </font>
    <font>
      <b/>
      <sz val="12"/>
      <name val="Arial"/>
      <family val="2"/>
    </font>
    <font>
      <i/>
      <sz val="12"/>
      <name val="Arial"/>
      <family val="2"/>
    </font>
    <font>
      <sz val="12"/>
      <name val="Arial"/>
      <family val="2"/>
    </font>
    <font>
      <sz val="14"/>
      <name val="Arial"/>
    </font>
    <font>
      <sz val="10"/>
      <name val="Arial"/>
    </font>
    <font>
      <sz val="10"/>
      <name val="Arial"/>
    </font>
    <font>
      <b/>
      <sz val="14"/>
      <name val="Arial"/>
      <family val="2"/>
    </font>
    <font>
      <sz val="8"/>
      <color indexed="81"/>
      <name val="Tahoma"/>
    </font>
    <font>
      <b/>
      <sz val="8"/>
      <color indexed="81"/>
      <name val="Tahoma"/>
    </font>
    <font>
      <sz val="14"/>
      <name val="Arial"/>
      <family val="2"/>
    </font>
    <font>
      <sz val="10"/>
      <color theme="3" tint="-0.249977111117893"/>
      <name val="Arial"/>
      <family val="2"/>
    </font>
    <font>
      <sz val="12"/>
      <color theme="3" tint="-0.249977111117893"/>
      <name val="Arial"/>
      <family val="2"/>
    </font>
    <font>
      <b/>
      <sz val="14"/>
      <color theme="3" tint="-0.249977111117893"/>
      <name val="Arial"/>
      <family val="2"/>
    </font>
    <font>
      <sz val="12"/>
      <color indexed="81"/>
      <name val="Tahoma"/>
      <family val="2"/>
    </font>
    <font>
      <b/>
      <sz val="16"/>
      <color rgb="FFFF0000"/>
      <name val="Arial"/>
      <family val="2"/>
    </font>
    <font>
      <sz val="10"/>
      <color theme="4" tint="-0.249977111117893"/>
      <name val="Arial"/>
      <family val="2"/>
    </font>
    <font>
      <sz val="20"/>
      <name val="Arial"/>
      <family val="2"/>
    </font>
    <font>
      <sz val="9"/>
      <name val="Arial"/>
      <family val="2"/>
    </font>
    <font>
      <i/>
      <sz val="12"/>
      <color rgb="FFFF0000"/>
      <name val="Arial"/>
      <family val="2"/>
    </font>
    <font>
      <b/>
      <sz val="11"/>
      <name val="Arial"/>
      <family val="2"/>
    </font>
    <font>
      <sz val="16"/>
      <name val="Arial"/>
      <family val="2"/>
    </font>
    <font>
      <b/>
      <sz val="16"/>
      <color theme="3" tint="-0.249977111117893"/>
      <name val="Arial"/>
      <family val="2"/>
    </font>
    <font>
      <u/>
      <sz val="10"/>
      <color theme="10"/>
      <name val="Arial"/>
      <family val="2"/>
    </font>
    <font>
      <u/>
      <sz val="12"/>
      <color theme="10"/>
      <name val="Arial"/>
      <family val="2"/>
    </font>
    <font>
      <b/>
      <sz val="16"/>
      <name val="Arial"/>
      <family val="2"/>
    </font>
    <font>
      <sz val="10"/>
      <color rgb="FFFF0000"/>
      <name val="Arial"/>
      <family val="2"/>
    </font>
    <font>
      <sz val="11"/>
      <color rgb="FFFF0000"/>
      <name val="Arial"/>
      <family val="2"/>
    </font>
    <font>
      <b/>
      <sz val="11"/>
      <color indexed="81"/>
      <name val="Tahoma"/>
      <family val="2"/>
    </font>
    <font>
      <b/>
      <sz val="12"/>
      <color indexed="81"/>
      <name val="Tahoma"/>
      <family val="2"/>
    </font>
    <font>
      <b/>
      <i/>
      <sz val="12"/>
      <name val="Arial"/>
      <family val="2"/>
    </font>
    <font>
      <b/>
      <i/>
      <sz val="10"/>
      <name val="Arial"/>
      <family val="2"/>
    </font>
    <font>
      <i/>
      <sz val="11"/>
      <name val="Arial"/>
      <family val="2"/>
    </font>
    <font>
      <sz val="16"/>
      <color rgb="FFFF0000"/>
      <name val="Arial"/>
      <family val="2"/>
    </font>
    <font>
      <sz val="24"/>
      <name val="Arial"/>
      <family val="2"/>
    </font>
    <font>
      <sz val="22"/>
      <color rgb="FFFF0000"/>
      <name val="Arial"/>
      <family val="2"/>
    </font>
    <font>
      <b/>
      <u/>
      <sz val="10"/>
      <color theme="10"/>
      <name val="Arial"/>
      <family val="2"/>
    </font>
    <font>
      <sz val="14"/>
      <color indexed="81"/>
      <name val="Tahoma"/>
      <family val="2"/>
    </font>
    <font>
      <b/>
      <sz val="10"/>
      <color rgb="FFFF0000"/>
      <name val="Arial"/>
      <family val="2"/>
    </font>
    <font>
      <sz val="18"/>
      <name val="Arial"/>
      <family val="2"/>
    </font>
    <font>
      <b/>
      <sz val="10.5"/>
      <name val="Arial"/>
      <family val="2"/>
    </font>
    <font>
      <sz val="10.5"/>
      <name val="Arial"/>
      <family val="2"/>
    </font>
    <font>
      <sz val="10"/>
      <color theme="6" tint="-0.249977111117893"/>
      <name val="Arial"/>
      <family val="2"/>
    </font>
    <font>
      <u/>
      <sz val="11"/>
      <color theme="10"/>
      <name val="Arial"/>
      <family val="2"/>
    </font>
    <font>
      <u/>
      <sz val="14"/>
      <color theme="10"/>
      <name val="Arial"/>
      <family val="2"/>
    </font>
    <font>
      <b/>
      <sz val="22"/>
      <color theme="3" tint="-0.249977111117893"/>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27" fillId="0" borderId="0" applyNumberFormat="0" applyFill="0" applyBorder="0" applyAlignment="0" applyProtection="0"/>
  </cellStyleXfs>
  <cellXfs count="159">
    <xf numFmtId="0" fontId="0" fillId="0" borderId="0" xfId="0"/>
    <xf numFmtId="0" fontId="4" fillId="0" borderId="0" xfId="0" applyFont="1" applyAlignment="1">
      <alignment horizontal="center"/>
    </xf>
    <xf numFmtId="0" fontId="0" fillId="0" borderId="0" xfId="0" applyAlignment="1">
      <alignment horizontal="center"/>
    </xf>
    <xf numFmtId="0" fontId="4" fillId="0" borderId="0" xfId="0" applyFont="1"/>
    <xf numFmtId="0" fontId="5" fillId="0" borderId="0" xfId="0" applyFont="1"/>
    <xf numFmtId="0" fontId="3" fillId="0" borderId="0" xfId="0" applyFont="1"/>
    <xf numFmtId="0" fontId="6" fillId="0" borderId="0" xfId="0" applyFont="1" applyAlignment="1">
      <alignment horizontal="center"/>
    </xf>
    <xf numFmtId="40" fontId="0" fillId="0" borderId="0" xfId="0" applyNumberFormat="1"/>
    <xf numFmtId="17" fontId="0" fillId="0" borderId="0" xfId="0" quotePrefix="1" applyNumberFormat="1"/>
    <xf numFmtId="0" fontId="8" fillId="0" borderId="0" xfId="0" applyFont="1"/>
    <xf numFmtId="0" fontId="9" fillId="0" borderId="0" xfId="0" applyFont="1"/>
    <xf numFmtId="0" fontId="10" fillId="0" borderId="0" xfId="0" applyFont="1"/>
    <xf numFmtId="0" fontId="10" fillId="0" borderId="0" xfId="0" applyFont="1" applyBorder="1"/>
    <xf numFmtId="0" fontId="11" fillId="0" borderId="0" xfId="0" applyFont="1"/>
    <xf numFmtId="3" fontId="9" fillId="0" borderId="0" xfId="0" applyNumberFormat="1" applyFont="1"/>
    <xf numFmtId="164" fontId="9" fillId="0" borderId="14" xfId="0" applyNumberFormat="1" applyFont="1" applyBorder="1"/>
    <xf numFmtId="164" fontId="9" fillId="0" borderId="0" xfId="0" applyNumberFormat="1" applyFont="1"/>
    <xf numFmtId="164" fontId="2" fillId="0" borderId="0" xfId="0" applyNumberFormat="1" applyFont="1"/>
    <xf numFmtId="164" fontId="9" fillId="0" borderId="1" xfId="0" applyNumberFormat="1" applyFont="1" applyBorder="1"/>
    <xf numFmtId="164" fontId="10" fillId="0" borderId="0" xfId="0" applyNumberFormat="1" applyFont="1"/>
    <xf numFmtId="164" fontId="10" fillId="0" borderId="1" xfId="0" applyNumberFormat="1" applyFont="1" applyBorder="1"/>
    <xf numFmtId="164" fontId="10" fillId="0" borderId="0" xfId="0" applyNumberFormat="1" applyFont="1" applyBorder="1"/>
    <xf numFmtId="164" fontId="5" fillId="0" borderId="0" xfId="0" applyNumberFormat="1" applyFont="1"/>
    <xf numFmtId="164" fontId="9" fillId="0" borderId="11" xfId="0" applyNumberFormat="1" applyFont="1" applyBorder="1"/>
    <xf numFmtId="164" fontId="9" fillId="0" borderId="6" xfId="0" applyNumberFormat="1" applyFont="1" applyBorder="1"/>
    <xf numFmtId="164" fontId="9" fillId="0" borderId="15" xfId="0" applyNumberFormat="1" applyFont="1" applyBorder="1"/>
    <xf numFmtId="164" fontId="9" fillId="0" borderId="13" xfId="0" applyNumberFormat="1" applyFont="1" applyBorder="1"/>
    <xf numFmtId="164" fontId="9" fillId="0" borderId="16" xfId="0" applyNumberFormat="1" applyFont="1" applyBorder="1"/>
    <xf numFmtId="164" fontId="9" fillId="0" borderId="8" xfId="0" applyNumberFormat="1" applyFont="1" applyBorder="1"/>
    <xf numFmtId="164" fontId="9" fillId="0" borderId="17" xfId="0" applyNumberFormat="1" applyFont="1" applyBorder="1"/>
    <xf numFmtId="3" fontId="9" fillId="0" borderId="0" xfId="0" applyNumberFormat="1" applyFont="1" applyAlignment="1">
      <alignment horizontal="center"/>
    </xf>
    <xf numFmtId="164" fontId="10" fillId="0" borderId="4" xfId="0" applyNumberFormat="1" applyFont="1" applyBorder="1"/>
    <xf numFmtId="164" fontId="10" fillId="0" borderId="6" xfId="0" applyNumberFormat="1" applyFont="1" applyBorder="1"/>
    <xf numFmtId="164" fontId="10" fillId="0" borderId="7" xfId="0" applyNumberFormat="1" applyFont="1" applyBorder="1"/>
    <xf numFmtId="164" fontId="9" fillId="0" borderId="9" xfId="0" applyNumberFormat="1" applyFont="1" applyBorder="1"/>
    <xf numFmtId="164" fontId="9" fillId="0" borderId="10" xfId="0" applyNumberFormat="1" applyFont="1" applyBorder="1"/>
    <xf numFmtId="164" fontId="9" fillId="0" borderId="18" xfId="0" applyNumberFormat="1" applyFont="1" applyBorder="1"/>
    <xf numFmtId="164" fontId="9" fillId="0" borderId="19" xfId="0" applyNumberFormat="1" applyFont="1" applyBorder="1"/>
    <xf numFmtId="164" fontId="9" fillId="0" borderId="20" xfId="0" applyNumberFormat="1" applyFont="1" applyBorder="1"/>
    <xf numFmtId="3" fontId="9" fillId="0" borderId="20" xfId="0" applyNumberFormat="1" applyFont="1" applyBorder="1"/>
    <xf numFmtId="164" fontId="15" fillId="0" borderId="4" xfId="0" applyNumberFormat="1" applyFont="1" applyBorder="1"/>
    <xf numFmtId="164" fontId="7" fillId="0" borderId="5" xfId="0" applyNumberFormat="1" applyFont="1" applyBorder="1" applyAlignment="1">
      <alignment horizontal="center"/>
    </xf>
    <xf numFmtId="164" fontId="7" fillId="0" borderId="0" xfId="0" applyNumberFormat="1" applyFont="1" applyAlignment="1">
      <alignment horizontal="center"/>
    </xf>
    <xf numFmtId="164" fontId="16" fillId="0" borderId="0" xfId="0" applyNumberFormat="1" applyFont="1" applyAlignment="1">
      <alignment horizontal="center"/>
    </xf>
    <xf numFmtId="0" fontId="16" fillId="0" borderId="0" xfId="0" applyFont="1" applyAlignment="1">
      <alignment horizontal="center"/>
    </xf>
    <xf numFmtId="164" fontId="9" fillId="0" borderId="21" xfId="0" applyNumberFormat="1" applyFont="1" applyBorder="1"/>
    <xf numFmtId="164" fontId="9" fillId="0" borderId="22" xfId="0" applyNumberFormat="1" applyFont="1" applyBorder="1"/>
    <xf numFmtId="3" fontId="17" fillId="0" borderId="0" xfId="0" applyNumberFormat="1" applyFont="1"/>
    <xf numFmtId="164" fontId="17" fillId="0" borderId="0" xfId="0" applyNumberFormat="1" applyFont="1"/>
    <xf numFmtId="164" fontId="17" fillId="0" borderId="3" xfId="0" applyNumberFormat="1" applyFont="1" applyBorder="1"/>
    <xf numFmtId="0" fontId="17" fillId="0" borderId="0" xfId="0" applyFont="1"/>
    <xf numFmtId="164" fontId="7" fillId="0" borderId="0" xfId="0" applyNumberFormat="1" applyFont="1" applyBorder="1"/>
    <xf numFmtId="164" fontId="2" fillId="0" borderId="0" xfId="0" quotePrefix="1" applyNumberFormat="1" applyFont="1"/>
    <xf numFmtId="164" fontId="2" fillId="0" borderId="6" xfId="0" applyNumberFormat="1" applyFont="1" applyBorder="1"/>
    <xf numFmtId="164" fontId="5" fillId="0" borderId="6" xfId="0" applyNumberFormat="1" applyFont="1" applyBorder="1"/>
    <xf numFmtId="3" fontId="19" fillId="0" borderId="0" xfId="0" applyNumberFormat="1" applyFont="1"/>
    <xf numFmtId="0" fontId="20" fillId="0" borderId="0" xfId="0" applyFont="1"/>
    <xf numFmtId="0" fontId="21" fillId="0" borderId="0" xfId="0" applyFont="1"/>
    <xf numFmtId="3" fontId="2" fillId="0" borderId="0" xfId="0" applyNumberFormat="1" applyFont="1" applyAlignment="1">
      <alignment horizontal="center"/>
    </xf>
    <xf numFmtId="164" fontId="9" fillId="0" borderId="0" xfId="0" applyNumberFormat="1" applyFont="1" applyAlignment="1">
      <alignment horizontal="center"/>
    </xf>
    <xf numFmtId="164" fontId="2" fillId="0" borderId="0" xfId="0" applyNumberFormat="1" applyFont="1" applyBorder="1"/>
    <xf numFmtId="164" fontId="2" fillId="0" borderId="7" xfId="0" applyNumberFormat="1" applyFont="1" applyBorder="1"/>
    <xf numFmtId="164" fontId="2" fillId="0" borderId="1" xfId="0" applyNumberFormat="1" applyFont="1" applyBorder="1"/>
    <xf numFmtId="164" fontId="5" fillId="0" borderId="0" xfId="0" applyNumberFormat="1" applyFont="1" applyBorder="1"/>
    <xf numFmtId="3" fontId="2" fillId="0" borderId="0" xfId="1" applyNumberFormat="1" applyFont="1" applyAlignment="1">
      <alignment horizontal="center"/>
    </xf>
    <xf numFmtId="3" fontId="10" fillId="0" borderId="2" xfId="0" applyNumberFormat="1" applyFont="1" applyFill="1" applyBorder="1" applyAlignment="1">
      <alignment horizontal="center"/>
    </xf>
    <xf numFmtId="0" fontId="22" fillId="0" borderId="0" xfId="0" applyFont="1" applyAlignment="1">
      <alignment horizontal="right"/>
    </xf>
    <xf numFmtId="0" fontId="23" fillId="0" borderId="0" xfId="0" applyFont="1"/>
    <xf numFmtId="164" fontId="5" fillId="6" borderId="24" xfId="0" applyNumberFormat="1" applyFont="1" applyFill="1" applyBorder="1"/>
    <xf numFmtId="164" fontId="2" fillId="0" borderId="2" xfId="0" applyNumberFormat="1" applyFont="1" applyBorder="1"/>
    <xf numFmtId="164" fontId="14" fillId="5" borderId="11" xfId="0" applyNumberFormat="1" applyFont="1" applyFill="1" applyBorder="1" applyAlignment="1">
      <alignment horizontal="right"/>
    </xf>
    <xf numFmtId="164" fontId="14" fillId="5" borderId="12" xfId="0" applyNumberFormat="1" applyFont="1" applyFill="1" applyBorder="1" applyAlignment="1">
      <alignment horizontal="right"/>
    </xf>
    <xf numFmtId="164" fontId="14" fillId="5" borderId="23" xfId="0" applyNumberFormat="1" applyFont="1" applyFill="1" applyBorder="1" applyAlignment="1">
      <alignment horizontal="right"/>
    </xf>
    <xf numFmtId="164" fontId="24" fillId="0" borderId="0" xfId="0" applyNumberFormat="1" applyFont="1"/>
    <xf numFmtId="165" fontId="24" fillId="2" borderId="0" xfId="0" applyNumberFormat="1" applyFont="1" applyFill="1"/>
    <xf numFmtId="0" fontId="24" fillId="0" borderId="0" xfId="0" applyFont="1" applyAlignment="1">
      <alignment horizontal="center"/>
    </xf>
    <xf numFmtId="165" fontId="24" fillId="3" borderId="0" xfId="0" applyNumberFormat="1" applyFont="1" applyFill="1"/>
    <xf numFmtId="165" fontId="24" fillId="4" borderId="0" xfId="0" applyNumberFormat="1" applyFont="1" applyFill="1"/>
    <xf numFmtId="165" fontId="24" fillId="5" borderId="0" xfId="0" applyNumberFormat="1" applyFont="1" applyFill="1"/>
    <xf numFmtId="0" fontId="25" fillId="0" borderId="0" xfId="0" applyFont="1"/>
    <xf numFmtId="0" fontId="26" fillId="0" borderId="0" xfId="0" applyFont="1"/>
    <xf numFmtId="0" fontId="3" fillId="0" borderId="0" xfId="0" applyFont="1" applyAlignment="1">
      <alignment horizontal="center"/>
    </xf>
    <xf numFmtId="0" fontId="25" fillId="0" borderId="0" xfId="0" applyFont="1" applyAlignment="1">
      <alignment horizontal="left"/>
    </xf>
    <xf numFmtId="0" fontId="29" fillId="0" borderId="0" xfId="0" applyFont="1" applyAlignment="1">
      <alignment horizontal="center"/>
    </xf>
    <xf numFmtId="164" fontId="29" fillId="0" borderId="0" xfId="0" applyNumberFormat="1" applyFont="1" applyAlignment="1">
      <alignment horizontal="center"/>
    </xf>
    <xf numFmtId="0" fontId="30" fillId="0" borderId="0" xfId="0" applyFont="1"/>
    <xf numFmtId="0" fontId="31" fillId="0" borderId="0" xfId="0" applyFont="1"/>
    <xf numFmtId="0" fontId="2" fillId="0" borderId="0" xfId="0" applyFont="1"/>
    <xf numFmtId="0" fontId="5" fillId="0" borderId="0" xfId="0" applyFont="1" applyAlignment="1">
      <alignment horizontal="left"/>
    </xf>
    <xf numFmtId="0" fontId="34" fillId="0" borderId="0" xfId="0" applyFont="1"/>
    <xf numFmtId="0" fontId="35"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3" fillId="0" borderId="0" xfId="0" applyFont="1" applyAlignment="1">
      <alignment horizontal="right"/>
    </xf>
    <xf numFmtId="0" fontId="9" fillId="0" borderId="0" xfId="0" applyFont="1" applyAlignment="1">
      <alignment horizontal="right"/>
    </xf>
    <xf numFmtId="0" fontId="10" fillId="0" borderId="0" xfId="0" applyFont="1" applyAlignment="1">
      <alignment horizontal="right"/>
    </xf>
    <xf numFmtId="164" fontId="10" fillId="0" borderId="0" xfId="0" applyNumberFormat="1" applyFont="1" applyAlignment="1">
      <alignment horizontal="right"/>
    </xf>
    <xf numFmtId="0" fontId="36" fillId="0" borderId="0" xfId="0" applyFont="1"/>
    <xf numFmtId="17" fontId="3" fillId="0" borderId="0" xfId="0" quotePrefix="1" applyNumberFormat="1" applyFont="1"/>
    <xf numFmtId="0" fontId="37" fillId="0" borderId="0" xfId="0" applyFont="1"/>
    <xf numFmtId="0" fontId="29" fillId="0" borderId="0" xfId="0" applyFont="1"/>
    <xf numFmtId="0" fontId="0" fillId="7" borderId="4" xfId="0" applyFill="1" applyBorder="1"/>
    <xf numFmtId="0" fontId="0" fillId="7" borderId="5" xfId="0" applyFill="1" applyBorder="1"/>
    <xf numFmtId="0" fontId="0" fillId="7" borderId="6" xfId="0" applyFill="1" applyBorder="1"/>
    <xf numFmtId="0" fontId="0" fillId="7" borderId="0" xfId="0" applyFill="1" applyBorder="1"/>
    <xf numFmtId="0" fontId="0" fillId="7" borderId="7" xfId="0" applyFill="1" applyBorder="1"/>
    <xf numFmtId="0" fontId="28" fillId="7" borderId="0" xfId="2" applyFont="1" applyFill="1" applyBorder="1"/>
    <xf numFmtId="0" fontId="0" fillId="7" borderId="8" xfId="0" applyFill="1" applyBorder="1"/>
    <xf numFmtId="0" fontId="0" fillId="7" borderId="9" xfId="0" applyFill="1" applyBorder="1"/>
    <xf numFmtId="0" fontId="0" fillId="7" borderId="10" xfId="0" applyFill="1" applyBorder="1"/>
    <xf numFmtId="0" fontId="38" fillId="0" borderId="0" xfId="0" applyFont="1"/>
    <xf numFmtId="0" fontId="24" fillId="0" borderId="0" xfId="0" applyFont="1"/>
    <xf numFmtId="0" fontId="3" fillId="7" borderId="4" xfId="0" applyFont="1" applyFill="1" applyBorder="1"/>
    <xf numFmtId="0" fontId="3" fillId="7" borderId="5" xfId="0" applyFont="1" applyFill="1" applyBorder="1"/>
    <xf numFmtId="0" fontId="3" fillId="7" borderId="6" xfId="0" applyFont="1" applyFill="1" applyBorder="1"/>
    <xf numFmtId="0" fontId="3" fillId="7" borderId="0" xfId="0" applyFont="1" applyFill="1" applyBorder="1"/>
    <xf numFmtId="0" fontId="3" fillId="7" borderId="7" xfId="0" applyFont="1" applyFill="1" applyBorder="1"/>
    <xf numFmtId="0" fontId="27" fillId="7" borderId="0" xfId="2" applyFont="1" applyFill="1" applyBorder="1"/>
    <xf numFmtId="0" fontId="3" fillId="7" borderId="8" xfId="0" applyFont="1" applyFill="1" applyBorder="1"/>
    <xf numFmtId="0" fontId="3" fillId="7" borderId="9" xfId="0" applyFont="1" applyFill="1" applyBorder="1"/>
    <xf numFmtId="0" fontId="3" fillId="7" borderId="10" xfId="0" applyFont="1" applyFill="1" applyBorder="1"/>
    <xf numFmtId="0" fontId="36" fillId="0" borderId="0" xfId="0" applyFont="1" applyAlignment="1">
      <alignment horizontal="center"/>
    </xf>
    <xf numFmtId="0" fontId="7" fillId="0" borderId="0" xfId="0" applyFont="1"/>
    <xf numFmtId="0" fontId="42" fillId="7" borderId="3" xfId="0" applyFont="1" applyFill="1" applyBorder="1"/>
    <xf numFmtId="0" fontId="43" fillId="0" borderId="0" xfId="0" applyFont="1"/>
    <xf numFmtId="0" fontId="44" fillId="0" borderId="0" xfId="0" applyFont="1" applyAlignment="1">
      <alignment horizontal="center"/>
    </xf>
    <xf numFmtId="0" fontId="45" fillId="0" borderId="0" xfId="0" applyFont="1"/>
    <xf numFmtId="0" fontId="45" fillId="0" borderId="0" xfId="0" applyFont="1" applyAlignment="1">
      <alignment horizontal="center"/>
    </xf>
    <xf numFmtId="0" fontId="46" fillId="0" borderId="0" xfId="0" applyFont="1"/>
    <xf numFmtId="0" fontId="46" fillId="0" borderId="0" xfId="0" applyFont="1" applyAlignment="1">
      <alignment horizontal="right"/>
    </xf>
    <xf numFmtId="0" fontId="39" fillId="7" borderId="6" xfId="0" applyFont="1" applyFill="1" applyBorder="1"/>
    <xf numFmtId="0" fontId="0" fillId="7" borderId="3" xfId="0" applyFill="1" applyBorder="1"/>
    <xf numFmtId="0" fontId="46" fillId="0" borderId="0" xfId="0" applyFont="1" applyAlignment="1">
      <alignment horizontal="center"/>
    </xf>
    <xf numFmtId="0" fontId="47" fillId="0" borderId="0" xfId="2" applyFont="1"/>
    <xf numFmtId="0" fontId="48" fillId="0" borderId="0" xfId="2" applyFont="1"/>
    <xf numFmtId="0" fontId="0" fillId="7" borderId="6" xfId="0" applyFill="1" applyBorder="1" applyAlignment="1">
      <alignment horizontal="center"/>
    </xf>
    <xf numFmtId="0" fontId="28" fillId="7" borderId="0" xfId="2" applyFont="1" applyFill="1" applyBorder="1" applyAlignment="1">
      <alignment horizontal="center"/>
    </xf>
    <xf numFmtId="0" fontId="25" fillId="7" borderId="0" xfId="0" applyFont="1" applyFill="1" applyBorder="1"/>
    <xf numFmtId="0" fontId="0" fillId="7" borderId="8" xfId="0" applyFill="1" applyBorder="1" applyAlignment="1">
      <alignment horizontal="center"/>
    </xf>
    <xf numFmtId="0" fontId="0" fillId="7" borderId="3" xfId="0" applyFill="1" applyBorder="1" applyAlignment="1">
      <alignment horizontal="center"/>
    </xf>
    <xf numFmtId="0" fontId="25" fillId="7" borderId="9" xfId="0" applyFont="1" applyFill="1" applyBorder="1"/>
    <xf numFmtId="0" fontId="2" fillId="7" borderId="6" xfId="0" applyFont="1" applyFill="1" applyBorder="1" applyAlignment="1">
      <alignment horizontal="center"/>
    </xf>
    <xf numFmtId="0" fontId="2" fillId="7" borderId="3" xfId="0" applyFont="1" applyFill="1" applyBorder="1" applyAlignment="1">
      <alignment horizontal="center"/>
    </xf>
    <xf numFmtId="0" fontId="27" fillId="0" borderId="0" xfId="2" applyFill="1" applyBorder="1"/>
    <xf numFmtId="0" fontId="2" fillId="7" borderId="3" xfId="0" applyFont="1" applyFill="1" applyBorder="1" applyAlignment="1">
      <alignment horizontal="left"/>
    </xf>
    <xf numFmtId="0" fontId="40" fillId="7" borderId="0" xfId="2" applyFont="1" applyFill="1" applyBorder="1"/>
    <xf numFmtId="0" fontId="2" fillId="7" borderId="0" xfId="0" applyFont="1" applyFill="1" applyBorder="1"/>
    <xf numFmtId="0" fontId="40" fillId="7" borderId="0" xfId="2" applyFont="1" applyFill="1" applyBorder="1" applyAlignment="1">
      <alignment horizontal="center"/>
    </xf>
    <xf numFmtId="0" fontId="28" fillId="7" borderId="0" xfId="2" applyFont="1" applyFill="1"/>
    <xf numFmtId="0" fontId="27" fillId="0" borderId="0" xfId="2"/>
    <xf numFmtId="0" fontId="28" fillId="0" borderId="0" xfId="2" applyFont="1" applyFill="1" applyBorder="1"/>
    <xf numFmtId="0" fontId="49"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8904</xdr:colOff>
      <xdr:row>5</xdr:row>
      <xdr:rowOff>8902</xdr:rowOff>
    </xdr:from>
    <xdr:to>
      <xdr:col>14</xdr:col>
      <xdr:colOff>638175</xdr:colOff>
      <xdr:row>19</xdr:row>
      <xdr:rowOff>156701</xdr:rowOff>
    </xdr:to>
    <xdr:sp macro="" textlink="">
      <xdr:nvSpPr>
        <xdr:cNvPr id="2" name="TextBox 1"/>
        <xdr:cNvSpPr txBox="1"/>
      </xdr:nvSpPr>
      <xdr:spPr>
        <a:xfrm>
          <a:off x="485154" y="1075702"/>
          <a:ext cx="8630271" cy="241474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200" b="1"/>
            <a:t>This task involves you in</a:t>
          </a:r>
          <a:r>
            <a:rPr lang="en-GB" sz="1200" b="1" baseline="0"/>
            <a:t> </a:t>
          </a:r>
          <a:r>
            <a:rPr lang="en-GB" sz="1200" b="1"/>
            <a:t>playing the role of an innovative director - we hope you are up for it! </a:t>
          </a:r>
        </a:p>
        <a:p>
          <a:endParaRPr lang="en-GB" sz="1200" b="1"/>
        </a:p>
        <a:p>
          <a:r>
            <a:rPr lang="en-GB" sz="1200" b="1"/>
            <a:t>The initial results for next year's results show </a:t>
          </a:r>
          <a:r>
            <a:rPr lang="en-GB" sz="1200" b="1" baseline="0"/>
            <a:t>a profit forecast of £106,920. You strongly believe a profit of £150,000 is achievable.</a:t>
          </a:r>
        </a:p>
        <a:p>
          <a:endParaRPr lang="en-GB" sz="1200" b="1" baseline="0"/>
        </a:p>
        <a:p>
          <a:r>
            <a:rPr lang="en-GB" sz="1200" b="1" baseline="0"/>
            <a:t>To achieve this profit target you will need to make some adjustments to both the income and cost data.</a:t>
          </a:r>
        </a:p>
        <a:p>
          <a:r>
            <a:rPr lang="en-GB" sz="1200" b="1" baseline="0"/>
            <a:t> </a:t>
          </a:r>
        </a:p>
        <a:p>
          <a:r>
            <a:rPr lang="en-GB" sz="1200" b="1" baseline="0"/>
            <a:t>The options available to you (for this challenge anyway) is to adjust - the selling price and the variable and fixed costs.</a:t>
          </a:r>
        </a:p>
        <a:p>
          <a:endParaRPr lang="en-GB" sz="1200" b="1" baseline="0"/>
        </a:p>
        <a:p>
          <a:r>
            <a:rPr lang="en-GB" sz="1200" b="1" baseline="0"/>
            <a:t>Notes and hints  can be found on the spreadsheet  - hover of the 'note' field and further information will be displayed.  </a:t>
          </a:r>
        </a:p>
        <a:p>
          <a:endParaRPr lang="en-GB" sz="1200" b="1" baseline="0"/>
        </a:p>
        <a:p>
          <a:r>
            <a:rPr lang="en-GB" sz="1200" b="1" baseline="0"/>
            <a:t>Select which skill level you wish to start for specific hints and guidelines. </a:t>
          </a:r>
          <a:r>
            <a:rPr lang="en-GB" sz="1200" b="1"/>
            <a:t>      </a:t>
          </a:r>
          <a:r>
            <a:rPr lang="en-GB" sz="1600" b="1">
              <a:solidFill>
                <a:srgbClr val="FF0000"/>
              </a:solidFill>
            </a:rPr>
            <a:t>GOOD LUCK!      </a:t>
          </a:r>
          <a:r>
            <a:rPr lang="en-GB" sz="1100" b="1" i="1" baseline="0">
              <a:solidFill>
                <a:schemeClr val="dk1"/>
              </a:solidFill>
              <a:latin typeface="+mn-lt"/>
              <a:ea typeface="+mn-ea"/>
              <a:cs typeface="+mn-cs"/>
            </a:rPr>
            <a:t>(or call the number below) </a:t>
          </a:r>
          <a:endParaRPr lang="en-GB"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25</xdr:row>
      <xdr:rowOff>127000</xdr:rowOff>
    </xdr:from>
    <xdr:to>
      <xdr:col>3</xdr:col>
      <xdr:colOff>228600</xdr:colOff>
      <xdr:row>32</xdr:row>
      <xdr:rowOff>63500</xdr:rowOff>
    </xdr:to>
    <xdr:sp macro="" textlink="">
      <xdr:nvSpPr>
        <xdr:cNvPr id="2" name="TextBox 1"/>
        <xdr:cNvSpPr txBox="1"/>
      </xdr:nvSpPr>
      <xdr:spPr>
        <a:xfrm>
          <a:off x="190500" y="5473700"/>
          <a:ext cx="1765300" cy="149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800" b="1">
              <a:solidFill>
                <a:srgbClr val="FF0000"/>
              </a:solidFill>
            </a:rPr>
            <a:t>Can you raise the profit level to £150,000 exactly?</a:t>
          </a:r>
        </a:p>
      </xdr:txBody>
    </xdr:sp>
    <xdr:clientData/>
  </xdr:twoCellAnchor>
  <xdr:twoCellAnchor>
    <xdr:from>
      <xdr:col>3</xdr:col>
      <xdr:colOff>177800</xdr:colOff>
      <xdr:row>22</xdr:row>
      <xdr:rowOff>254000</xdr:rowOff>
    </xdr:from>
    <xdr:to>
      <xdr:col>3</xdr:col>
      <xdr:colOff>825500</xdr:colOff>
      <xdr:row>25</xdr:row>
      <xdr:rowOff>76200</xdr:rowOff>
    </xdr:to>
    <xdr:cxnSp macro="">
      <xdr:nvCxnSpPr>
        <xdr:cNvPr id="4" name="Straight Arrow Connector 3"/>
        <xdr:cNvCxnSpPr/>
      </xdr:nvCxnSpPr>
      <xdr:spPr>
        <a:xfrm flipV="1">
          <a:off x="1905000" y="4927600"/>
          <a:ext cx="647700" cy="495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5">
            <a:lumMod val="20000"/>
            <a:lumOff val="80000"/>
          </a:schemeClr>
        </a:solidFill>
        <a:ln w="9525" cmpd="sng">
          <a:solidFill>
            <a:schemeClr val="lt1">
              <a:shade val="50000"/>
            </a:schemeClr>
          </a:solidFill>
        </a:ln>
      </a:spPr>
      <a:bodyPr wrap="square" rtlCol="0" anchor="t"/>
      <a:lstStyle>
        <a:defPPr>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an@businessfinancecoaching.co.uk" TargetMode="External"/><Relationship Id="rId1" Type="http://schemas.openxmlformats.org/officeDocument/2006/relationships/hyperlink" Target="http://businessfinancecoaching.co.uk/blo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an@businessfinancecoaching.co.uk" TargetMode="External"/><Relationship Id="rId1" Type="http://schemas.openxmlformats.org/officeDocument/2006/relationships/hyperlink" Target="http://businessfinancecoaching.co.uk/blo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mailto:ian@businessfinancecoaching.co.uk" TargetMode="External"/><Relationship Id="rId1" Type="http://schemas.openxmlformats.org/officeDocument/2006/relationships/hyperlink" Target="http://businessfinancecoaching.co.uk/blog/"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ian@businessfinancecoaching.co.uk" TargetMode="External"/><Relationship Id="rId1" Type="http://schemas.openxmlformats.org/officeDocument/2006/relationships/hyperlink" Target="http://businessfinancecoaching.co.uk/blog/"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an@businessfinancecoaching.co.uk" TargetMode="External"/><Relationship Id="rId1" Type="http://schemas.openxmlformats.org/officeDocument/2006/relationships/hyperlink" Target="http://businessfinancecoaching.co.uk/blo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businessfinancecoaching.co.uk/blog/" TargetMode="External"/></Relationships>
</file>

<file path=xl/worksheets/sheet1.xml><?xml version="1.0" encoding="utf-8"?>
<worksheet xmlns="http://schemas.openxmlformats.org/spreadsheetml/2006/main" xmlns:r="http://schemas.openxmlformats.org/officeDocument/2006/relationships">
  <dimension ref="A1:S38"/>
  <sheetViews>
    <sheetView tabSelected="1" workbookViewId="0">
      <selection activeCell="C37" sqref="C37"/>
    </sheetView>
  </sheetViews>
  <sheetFormatPr defaultRowHeight="12.75"/>
  <cols>
    <col min="1" max="1" width="3.5703125" customWidth="1"/>
    <col min="2" max="2" width="3.5703125" style="2" customWidth="1"/>
    <col min="3" max="15" width="10" customWidth="1"/>
    <col min="16" max="16" width="7.7109375" customWidth="1"/>
    <col min="18" max="18" width="6.140625" customWidth="1"/>
    <col min="19" max="19" width="5.28515625" customWidth="1"/>
  </cols>
  <sheetData>
    <row r="1" spans="1:17">
      <c r="A1" s="5"/>
    </row>
    <row r="2" spans="1:17" ht="30">
      <c r="E2" s="117" t="s">
        <v>164</v>
      </c>
    </row>
    <row r="4" spans="1:17" ht="15">
      <c r="C4" s="118" t="s">
        <v>134</v>
      </c>
    </row>
    <row r="5" spans="1:17" ht="13.5" thickBot="1"/>
    <row r="6" spans="1:17">
      <c r="C6" s="91"/>
      <c r="D6" s="92"/>
      <c r="E6" s="92"/>
      <c r="F6" s="92"/>
      <c r="G6" s="92"/>
      <c r="H6" s="92"/>
      <c r="I6" s="92"/>
      <c r="J6" s="92"/>
      <c r="K6" s="92"/>
      <c r="L6" s="92"/>
      <c r="M6" s="92"/>
      <c r="N6" s="92"/>
      <c r="O6" s="93"/>
    </row>
    <row r="7" spans="1:17">
      <c r="C7" s="94"/>
      <c r="D7" s="95"/>
      <c r="E7" s="95"/>
      <c r="F7" s="95"/>
      <c r="G7" s="95"/>
      <c r="H7" s="95"/>
      <c r="I7" s="95"/>
      <c r="J7" s="95"/>
      <c r="K7" s="95"/>
      <c r="L7" s="95"/>
      <c r="M7" s="95"/>
      <c r="N7" s="95"/>
      <c r="O7" s="96"/>
    </row>
    <row r="8" spans="1:17">
      <c r="C8" s="94"/>
      <c r="D8" s="95"/>
      <c r="E8" s="95"/>
      <c r="F8" s="95"/>
      <c r="G8" s="95"/>
      <c r="H8" s="95"/>
      <c r="I8" s="95"/>
      <c r="J8" s="95"/>
      <c r="K8" s="95"/>
      <c r="L8" s="95"/>
      <c r="M8" s="95"/>
      <c r="N8" s="95"/>
      <c r="O8" s="96"/>
    </row>
    <row r="9" spans="1:17">
      <c r="C9" s="94"/>
      <c r="D9" s="95"/>
      <c r="E9" s="95"/>
      <c r="F9" s="95"/>
      <c r="G9" s="95"/>
      <c r="H9" s="95"/>
      <c r="I9" s="95"/>
      <c r="J9" s="95"/>
      <c r="K9" s="95"/>
      <c r="L9" s="95"/>
      <c r="M9" s="95"/>
      <c r="N9" s="95"/>
      <c r="O9" s="96"/>
    </row>
    <row r="10" spans="1:17">
      <c r="C10" s="94"/>
      <c r="D10" s="95"/>
      <c r="E10" s="95"/>
      <c r="F10" s="95"/>
      <c r="G10" s="95"/>
      <c r="H10" s="95"/>
      <c r="I10" s="95"/>
      <c r="J10" s="95"/>
      <c r="K10" s="95"/>
      <c r="L10" s="95"/>
      <c r="M10" s="95"/>
      <c r="N10" s="95"/>
      <c r="O10" s="96"/>
    </row>
    <row r="11" spans="1:17">
      <c r="C11" s="94"/>
      <c r="D11" s="95"/>
      <c r="E11" s="95"/>
      <c r="F11" s="95"/>
      <c r="G11" s="95"/>
      <c r="H11" s="95"/>
      <c r="I11" s="95"/>
      <c r="J11" s="95"/>
      <c r="K11" s="95"/>
      <c r="L11" s="95"/>
      <c r="M11" s="95"/>
      <c r="N11" s="95"/>
      <c r="O11" s="96"/>
    </row>
    <row r="12" spans="1:17">
      <c r="C12" s="94"/>
      <c r="D12" s="95"/>
      <c r="E12" s="95"/>
      <c r="F12" s="95"/>
      <c r="G12" s="95"/>
      <c r="H12" s="95"/>
      <c r="I12" s="95"/>
      <c r="J12" s="95"/>
      <c r="K12" s="95"/>
      <c r="L12" s="95"/>
      <c r="M12" s="95"/>
      <c r="N12" s="95"/>
      <c r="O12" s="96"/>
    </row>
    <row r="13" spans="1:17">
      <c r="C13" s="94"/>
      <c r="D13" s="95"/>
      <c r="E13" s="95"/>
      <c r="F13" s="95"/>
      <c r="G13" s="95"/>
      <c r="H13" s="95"/>
      <c r="I13" s="95"/>
      <c r="J13" s="95"/>
      <c r="K13" s="95"/>
      <c r="L13" s="95"/>
      <c r="M13" s="95"/>
      <c r="N13" s="95"/>
      <c r="O13" s="96"/>
    </row>
    <row r="14" spans="1:17">
      <c r="C14" s="94"/>
      <c r="D14" s="95"/>
      <c r="E14" s="95"/>
      <c r="F14" s="95"/>
      <c r="G14" s="95"/>
      <c r="H14" s="95"/>
      <c r="I14" s="95"/>
      <c r="J14" s="95"/>
      <c r="K14" s="95"/>
      <c r="L14" s="95"/>
      <c r="M14" s="95"/>
      <c r="N14" s="95"/>
      <c r="O14" s="96"/>
      <c r="Q14" s="95"/>
    </row>
    <row r="15" spans="1:17">
      <c r="C15" s="94"/>
      <c r="D15" s="95"/>
      <c r="E15" s="95"/>
      <c r="F15" s="95"/>
      <c r="G15" s="95"/>
      <c r="H15" s="95"/>
      <c r="I15" s="95"/>
      <c r="J15" s="95"/>
      <c r="K15" s="95"/>
      <c r="L15" s="95"/>
      <c r="M15" s="95"/>
      <c r="N15" s="95"/>
      <c r="O15" s="96"/>
    </row>
    <row r="16" spans="1:17">
      <c r="C16" s="94"/>
      <c r="D16" s="95"/>
      <c r="E16" s="95"/>
      <c r="F16" s="95"/>
      <c r="G16" s="95"/>
      <c r="H16" s="95"/>
      <c r="I16" s="95"/>
      <c r="J16" s="95"/>
      <c r="K16" s="95"/>
      <c r="L16" s="95"/>
      <c r="M16" s="95"/>
      <c r="N16" s="95"/>
      <c r="O16" s="96"/>
    </row>
    <row r="17" spans="2:19">
      <c r="C17" s="94"/>
      <c r="D17" s="95"/>
      <c r="E17" s="95"/>
      <c r="F17" s="95"/>
      <c r="G17" s="95"/>
      <c r="H17" s="95"/>
      <c r="I17" s="95"/>
      <c r="J17" s="95"/>
      <c r="K17" s="95"/>
      <c r="L17" s="95"/>
      <c r="M17" s="95"/>
      <c r="N17" s="95"/>
      <c r="O17" s="96"/>
    </row>
    <row r="18" spans="2:19">
      <c r="C18" s="94"/>
      <c r="D18" s="95"/>
      <c r="E18" s="95"/>
      <c r="F18" s="95"/>
      <c r="G18" s="95"/>
      <c r="H18" s="95"/>
      <c r="I18" s="95"/>
      <c r="J18" s="95"/>
      <c r="K18" s="95"/>
      <c r="L18" s="95"/>
      <c r="M18" s="95"/>
      <c r="N18" s="95"/>
      <c r="O18" s="96"/>
    </row>
    <row r="19" spans="2:19">
      <c r="C19" s="94"/>
      <c r="D19" s="95"/>
      <c r="E19" s="95"/>
      <c r="F19" s="95"/>
      <c r="G19" s="95"/>
      <c r="H19" s="95"/>
      <c r="I19" s="95"/>
      <c r="J19" s="95"/>
      <c r="K19" s="95"/>
      <c r="L19" s="95"/>
      <c r="M19" s="95"/>
      <c r="N19" s="95"/>
      <c r="O19" s="96"/>
    </row>
    <row r="20" spans="2:19" ht="13.5" thickBot="1">
      <c r="C20" s="97"/>
      <c r="D20" s="98"/>
      <c r="E20" s="98"/>
      <c r="F20" s="98"/>
      <c r="G20" s="98"/>
      <c r="H20" s="98"/>
      <c r="I20" s="98"/>
      <c r="J20" s="98"/>
      <c r="K20" s="98"/>
      <c r="L20" s="98"/>
      <c r="M20" s="98"/>
      <c r="N20" s="98"/>
      <c r="O20" s="99"/>
    </row>
    <row r="21" spans="2:19" ht="13.5" thickBot="1">
      <c r="C21" s="135" t="s">
        <v>140</v>
      </c>
      <c r="I21" s="139" t="s">
        <v>141</v>
      </c>
      <c r="O21" s="136" t="s">
        <v>142</v>
      </c>
    </row>
    <row r="22" spans="2:19" ht="12" customHeight="1">
      <c r="P22" s="138"/>
      <c r="Q22" s="108"/>
      <c r="R22" s="108"/>
      <c r="S22" s="109"/>
    </row>
    <row r="23" spans="2:19" ht="27">
      <c r="B23" s="131" t="s">
        <v>163</v>
      </c>
      <c r="P23" s="137" t="s">
        <v>129</v>
      </c>
      <c r="Q23" s="111"/>
      <c r="R23" s="111"/>
      <c r="S23" s="112"/>
    </row>
    <row r="24" spans="2:19" ht="12" customHeight="1">
      <c r="B24" s="131"/>
      <c r="P24" s="110"/>
      <c r="Q24" s="111"/>
      <c r="R24" s="111"/>
      <c r="S24" s="112"/>
    </row>
    <row r="25" spans="2:19" ht="15">
      <c r="B25" s="132">
        <v>1</v>
      </c>
      <c r="C25" s="133" t="s">
        <v>151</v>
      </c>
      <c r="D25" s="133"/>
      <c r="E25" s="133"/>
      <c r="F25" s="133"/>
      <c r="G25" s="133"/>
      <c r="H25" s="133"/>
      <c r="I25" s="133"/>
      <c r="J25" s="133"/>
      <c r="K25" s="133"/>
      <c r="L25" s="133"/>
      <c r="M25" s="133"/>
      <c r="N25" s="133"/>
      <c r="P25" s="110"/>
      <c r="Q25" s="113" t="s">
        <v>88</v>
      </c>
      <c r="R25" s="111"/>
      <c r="S25" s="112"/>
    </row>
    <row r="26" spans="2:19" ht="13.5">
      <c r="B26" s="132"/>
      <c r="C26" s="133"/>
      <c r="D26" s="133"/>
      <c r="E26" s="133"/>
      <c r="F26" s="133"/>
      <c r="G26" s="133"/>
      <c r="H26" s="133"/>
      <c r="I26" s="133"/>
      <c r="J26" s="133"/>
      <c r="K26" s="133"/>
      <c r="L26" s="133"/>
      <c r="M26" s="133"/>
      <c r="N26" s="133"/>
      <c r="P26" s="110"/>
      <c r="Q26" s="111"/>
      <c r="R26" s="111"/>
      <c r="S26" s="112"/>
    </row>
    <row r="27" spans="2:19" ht="15">
      <c r="B27" s="132">
        <v>2</v>
      </c>
      <c r="C27" s="133" t="s">
        <v>143</v>
      </c>
      <c r="D27" s="133"/>
      <c r="E27" s="133"/>
      <c r="F27" s="133"/>
      <c r="G27" s="133"/>
      <c r="H27" s="133"/>
      <c r="I27" s="133"/>
      <c r="J27" s="133"/>
      <c r="K27" s="133"/>
      <c r="L27" s="133"/>
      <c r="M27" s="133"/>
      <c r="N27" s="133"/>
      <c r="P27" s="110"/>
      <c r="Q27" s="113" t="s">
        <v>100</v>
      </c>
      <c r="R27" s="111"/>
      <c r="S27" s="112"/>
    </row>
    <row r="28" spans="2:19" ht="13.5">
      <c r="B28" s="132"/>
      <c r="C28" s="133"/>
      <c r="D28" s="133"/>
      <c r="E28" s="133"/>
      <c r="F28" s="133"/>
      <c r="G28" s="133"/>
      <c r="H28" s="133"/>
      <c r="I28" s="133"/>
      <c r="J28" s="133"/>
      <c r="K28" s="133"/>
      <c r="L28" s="133"/>
      <c r="M28" s="133"/>
      <c r="N28" s="133"/>
      <c r="P28" s="110"/>
      <c r="Q28" s="111"/>
      <c r="R28" s="111"/>
      <c r="S28" s="112"/>
    </row>
    <row r="29" spans="2:19" ht="15">
      <c r="B29" s="132">
        <v>3</v>
      </c>
      <c r="C29" s="133" t="s">
        <v>144</v>
      </c>
      <c r="D29" s="133"/>
      <c r="E29" s="133"/>
      <c r="F29" s="133"/>
      <c r="G29" s="133"/>
      <c r="H29" s="133"/>
      <c r="I29" s="133"/>
      <c r="J29" s="133"/>
      <c r="K29" s="133"/>
      <c r="L29" s="133"/>
      <c r="M29" s="133"/>
      <c r="N29" s="133"/>
      <c r="P29" s="110"/>
      <c r="Q29" s="155" t="s">
        <v>87</v>
      </c>
      <c r="R29" s="111"/>
      <c r="S29" s="112"/>
    </row>
    <row r="30" spans="2:19" ht="13.5">
      <c r="B30" s="134"/>
      <c r="C30" s="133"/>
      <c r="D30" s="133"/>
      <c r="E30" s="133"/>
      <c r="F30" s="133"/>
      <c r="G30" s="133"/>
      <c r="H30" s="133"/>
      <c r="I30" s="133"/>
      <c r="J30" s="133"/>
      <c r="K30" s="133"/>
      <c r="L30" s="133"/>
      <c r="M30" s="133"/>
      <c r="N30" s="133"/>
      <c r="P30" s="110"/>
      <c r="Q30" s="111"/>
      <c r="R30" s="111"/>
      <c r="S30" s="112"/>
    </row>
    <row r="31" spans="2:19" ht="13.5" thickBot="1">
      <c r="P31" s="114"/>
      <c r="Q31" s="115"/>
      <c r="R31" s="115"/>
      <c r="S31" s="116"/>
    </row>
    <row r="33" spans="3:18" ht="20.25">
      <c r="C33" s="80" t="s">
        <v>110</v>
      </c>
      <c r="F33" s="106"/>
    </row>
    <row r="34" spans="3:18" ht="15.75">
      <c r="O34" s="129"/>
      <c r="P34" s="4" t="s">
        <v>131</v>
      </c>
      <c r="R34" s="129"/>
    </row>
    <row r="35" spans="3:18" ht="15.75">
      <c r="O35" s="129"/>
      <c r="P35" s="4" t="s">
        <v>132</v>
      </c>
      <c r="R35" s="129"/>
    </row>
    <row r="36" spans="3:18" ht="15.75">
      <c r="P36" s="4" t="s">
        <v>133</v>
      </c>
      <c r="R36" s="129"/>
    </row>
    <row r="37" spans="3:18" ht="14.25">
      <c r="C37" s="90" t="s">
        <v>130</v>
      </c>
      <c r="P37" s="140" t="s">
        <v>139</v>
      </c>
    </row>
    <row r="38" spans="3:18">
      <c r="P38" s="150" t="s">
        <v>165</v>
      </c>
    </row>
  </sheetData>
  <hyperlinks>
    <hyperlink ref="Q25" location="'Novice '!A1" display="beginners"/>
    <hyperlink ref="Q27" location="'Some experience '!A1" display="Part qualified "/>
    <hyperlink ref="P37" r:id="rId1"/>
    <hyperlink ref="P38" r:id="rId2"/>
    <hyperlink ref="Q29" location="Competent!A1" display="Competent"/>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3:Z63"/>
  <sheetViews>
    <sheetView zoomScale="80" zoomScaleNormal="80" workbookViewId="0">
      <selection activeCell="R3" sqref="R3"/>
    </sheetView>
  </sheetViews>
  <sheetFormatPr defaultColWidth="11.140625" defaultRowHeight="12.75"/>
  <cols>
    <col min="1" max="1" width="2.28515625" style="11" customWidth="1"/>
    <col min="2" max="2" width="13.7109375" style="11" customWidth="1"/>
    <col min="3" max="3" width="9.85546875" style="11" customWidth="1"/>
    <col min="4" max="4" width="11" style="11" customWidth="1"/>
    <col min="5" max="5" width="12.5703125" style="11" customWidth="1"/>
    <col min="6" max="6" width="8.7109375" style="11" customWidth="1"/>
    <col min="7" max="7" width="10.7109375" style="11" customWidth="1"/>
    <col min="8" max="8" width="22.5703125" style="11" customWidth="1"/>
    <col min="9" max="20" width="10.42578125" style="11" customWidth="1"/>
    <col min="21" max="21" width="26.42578125" style="11" customWidth="1"/>
    <col min="22" max="22" width="13" style="11" customWidth="1"/>
    <col min="23" max="16384" width="11.140625" style="11"/>
  </cols>
  <sheetData>
    <row r="3" spans="2:26" s="10" customFormat="1" ht="27.75">
      <c r="B3" s="9"/>
      <c r="C3" s="158" t="s">
        <v>77</v>
      </c>
      <c r="D3" s="57"/>
      <c r="E3" s="57"/>
      <c r="F3" s="57"/>
      <c r="G3" s="57"/>
      <c r="H3" s="57"/>
      <c r="I3" s="57"/>
      <c r="J3" s="57"/>
      <c r="O3" s="4"/>
      <c r="V3" s="75" t="s">
        <v>106</v>
      </c>
    </row>
    <row r="4" spans="2:26" s="10" customFormat="1" ht="18">
      <c r="B4" s="9"/>
      <c r="C4" s="13"/>
      <c r="D4" s="9"/>
      <c r="E4" s="9"/>
      <c r="N4" s="4"/>
    </row>
    <row r="5" spans="2:26" s="10" customFormat="1" ht="20.25" customHeight="1" thickBot="1">
      <c r="B5" s="55" t="s">
        <v>114</v>
      </c>
      <c r="C5" s="14"/>
      <c r="F5" s="14"/>
      <c r="H5" s="14"/>
      <c r="I5" s="14"/>
      <c r="J5" s="47" t="s">
        <v>58</v>
      </c>
      <c r="K5" s="14"/>
      <c r="L5" s="14"/>
      <c r="M5" s="14"/>
      <c r="N5" s="14"/>
      <c r="O5" s="14"/>
      <c r="P5" s="14"/>
      <c r="Q5" s="14"/>
      <c r="R5" s="14"/>
      <c r="S5" s="14"/>
      <c r="T5" s="14"/>
      <c r="U5" s="14"/>
      <c r="V5" s="58" t="s">
        <v>82</v>
      </c>
    </row>
    <row r="6" spans="2:26" s="10" customFormat="1" ht="22.5" customHeight="1" thickBot="1">
      <c r="B6" s="67" t="s">
        <v>161</v>
      </c>
      <c r="H6" s="16"/>
      <c r="I6" s="70" t="s">
        <v>12</v>
      </c>
      <c r="J6" s="71" t="s">
        <v>13</v>
      </c>
      <c r="K6" s="71" t="s">
        <v>14</v>
      </c>
      <c r="L6" s="71" t="s">
        <v>15</v>
      </c>
      <c r="M6" s="71" t="s">
        <v>6</v>
      </c>
      <c r="N6" s="71" t="s">
        <v>16</v>
      </c>
      <c r="O6" s="71" t="s">
        <v>17</v>
      </c>
      <c r="P6" s="71" t="s">
        <v>18</v>
      </c>
      <c r="Q6" s="71" t="s">
        <v>19</v>
      </c>
      <c r="R6" s="71" t="s">
        <v>20</v>
      </c>
      <c r="S6" s="71" t="s">
        <v>21</v>
      </c>
      <c r="T6" s="72" t="s">
        <v>22</v>
      </c>
      <c r="U6" s="14"/>
      <c r="V6" s="58" t="s">
        <v>0</v>
      </c>
    </row>
    <row r="7" spans="2:26" s="10" customFormat="1" ht="15">
      <c r="B7" s="19"/>
      <c r="C7" s="19"/>
      <c r="D7" s="42" t="s">
        <v>65</v>
      </c>
      <c r="E7" s="19"/>
      <c r="H7" s="17" t="s">
        <v>0</v>
      </c>
      <c r="I7" s="16">
        <f>+$Y39</f>
        <v>27000</v>
      </c>
      <c r="J7" s="16">
        <f>+$Y40</f>
        <v>31500</v>
      </c>
      <c r="K7" s="16">
        <f>+$Y41</f>
        <v>51750</v>
      </c>
      <c r="L7" s="16">
        <f>Y42</f>
        <v>60750</v>
      </c>
      <c r="M7" s="16">
        <f>Y43</f>
        <v>72000</v>
      </c>
      <c r="N7" s="16">
        <f>Y44</f>
        <v>76500</v>
      </c>
      <c r="O7" s="16">
        <f>Y45</f>
        <v>78750</v>
      </c>
      <c r="P7" s="16">
        <f>Y46</f>
        <v>49500</v>
      </c>
      <c r="Q7" s="16">
        <f>Y47</f>
        <v>63000</v>
      </c>
      <c r="R7" s="16">
        <f>Y48</f>
        <v>90000</v>
      </c>
      <c r="S7" s="16">
        <f>Y49</f>
        <v>112500</v>
      </c>
      <c r="T7" s="16">
        <f>Y50</f>
        <v>135000</v>
      </c>
      <c r="U7" s="14"/>
      <c r="V7" s="58">
        <f>SUM(I7:U7)</f>
        <v>848250</v>
      </c>
    </row>
    <row r="8" spans="2:26" s="10" customFormat="1" ht="15.75" customHeight="1">
      <c r="B8" s="73" t="s">
        <v>69</v>
      </c>
      <c r="C8" s="73"/>
      <c r="D8" s="74">
        <v>14</v>
      </c>
      <c r="E8" s="75" t="s">
        <v>67</v>
      </c>
      <c r="F8" s="66" t="s">
        <v>84</v>
      </c>
      <c r="G8" s="101"/>
      <c r="H8" s="16"/>
      <c r="I8" s="16"/>
      <c r="J8" s="16"/>
      <c r="K8" s="16"/>
      <c r="L8" s="16"/>
      <c r="M8" s="16"/>
      <c r="N8" s="16"/>
      <c r="O8" s="16"/>
      <c r="P8" s="16"/>
      <c r="Q8" s="16"/>
      <c r="R8" s="16"/>
      <c r="S8" s="16"/>
      <c r="T8" s="16"/>
      <c r="U8" s="14"/>
      <c r="V8" s="30"/>
      <c r="Z8" s="10" t="s">
        <v>60</v>
      </c>
    </row>
    <row r="9" spans="2:26" s="10" customFormat="1" ht="15.75" customHeight="1">
      <c r="B9" s="73" t="s">
        <v>29</v>
      </c>
      <c r="C9" s="73"/>
      <c r="D9" s="76">
        <v>7</v>
      </c>
      <c r="E9" s="75" t="s">
        <v>67</v>
      </c>
      <c r="F9" s="66" t="s">
        <v>84</v>
      </c>
      <c r="G9" s="101"/>
      <c r="H9" s="17" t="s">
        <v>63</v>
      </c>
      <c r="I9" s="16"/>
      <c r="J9" s="16"/>
      <c r="K9" s="16"/>
      <c r="L9" s="16"/>
      <c r="M9" s="16"/>
      <c r="N9" s="16"/>
      <c r="O9" s="16"/>
      <c r="P9" s="16"/>
      <c r="Q9" s="16"/>
      <c r="R9" s="16"/>
      <c r="S9" s="16"/>
      <c r="T9" s="16"/>
      <c r="U9" s="14"/>
      <c r="V9" s="14"/>
    </row>
    <row r="10" spans="2:26" s="10" customFormat="1" ht="15.75" customHeight="1">
      <c r="B10" s="73" t="s">
        <v>61</v>
      </c>
      <c r="C10" s="73"/>
      <c r="D10" s="77">
        <v>17000</v>
      </c>
      <c r="E10" s="75" t="s">
        <v>68</v>
      </c>
      <c r="F10" s="66" t="s">
        <v>84</v>
      </c>
      <c r="G10" s="101"/>
      <c r="H10" s="17" t="s">
        <v>26</v>
      </c>
      <c r="I10" s="16">
        <f>+W39*D8</f>
        <v>8400</v>
      </c>
      <c r="J10" s="16">
        <f>+I13</f>
        <v>9800</v>
      </c>
      <c r="K10" s="16">
        <f>+J13</f>
        <v>16100</v>
      </c>
      <c r="L10" s="16">
        <f t="shared" ref="L10:T10" si="0">+K13</f>
        <v>18900</v>
      </c>
      <c r="M10" s="16">
        <f>L13</f>
        <v>22400</v>
      </c>
      <c r="N10" s="16">
        <f>+M13</f>
        <v>23800</v>
      </c>
      <c r="O10" s="16">
        <f t="shared" si="0"/>
        <v>24500</v>
      </c>
      <c r="P10" s="16">
        <f t="shared" si="0"/>
        <v>15400</v>
      </c>
      <c r="Q10" s="16">
        <f t="shared" si="0"/>
        <v>19600</v>
      </c>
      <c r="R10" s="16">
        <f t="shared" si="0"/>
        <v>28000</v>
      </c>
      <c r="S10" s="16">
        <f t="shared" si="0"/>
        <v>35000</v>
      </c>
      <c r="T10" s="16">
        <f t="shared" si="0"/>
        <v>42000</v>
      </c>
      <c r="U10" s="14"/>
      <c r="V10" s="14"/>
    </row>
    <row r="11" spans="2:26" s="10" customFormat="1" ht="15.75" customHeight="1">
      <c r="B11" s="73" t="s">
        <v>64</v>
      </c>
      <c r="C11" s="73"/>
      <c r="D11" s="78">
        <v>45</v>
      </c>
      <c r="E11" s="75" t="s">
        <v>67</v>
      </c>
      <c r="F11" s="66" t="s">
        <v>84</v>
      </c>
      <c r="G11" s="101"/>
      <c r="H11" s="17" t="s">
        <v>27</v>
      </c>
      <c r="I11" s="18">
        <f>+W40*D8</f>
        <v>9800</v>
      </c>
      <c r="J11" s="18">
        <f>W41*D8</f>
        <v>16100</v>
      </c>
      <c r="K11" s="18">
        <f>+W42*D8</f>
        <v>18900</v>
      </c>
      <c r="L11" s="18">
        <f>+W43*D8</f>
        <v>22400</v>
      </c>
      <c r="M11" s="18">
        <f>+W44*D8</f>
        <v>23800</v>
      </c>
      <c r="N11" s="18">
        <f>W45*D8</f>
        <v>24500</v>
      </c>
      <c r="O11" s="18">
        <f>+W46*D8</f>
        <v>15400</v>
      </c>
      <c r="P11" s="18">
        <f>+W47*D8</f>
        <v>19600</v>
      </c>
      <c r="Q11" s="18">
        <f>+W48*D8</f>
        <v>28000</v>
      </c>
      <c r="R11" s="18">
        <f>+W49*D8</f>
        <v>35000</v>
      </c>
      <c r="S11" s="18">
        <f>+W50*D8</f>
        <v>42000</v>
      </c>
      <c r="T11" s="18">
        <f>+W54*D8</f>
        <v>7000</v>
      </c>
      <c r="U11" s="14"/>
      <c r="V11" s="14"/>
    </row>
    <row r="12" spans="2:26" s="10" customFormat="1" ht="15.75" customHeight="1">
      <c r="B12" s="9"/>
      <c r="C12" s="13"/>
      <c r="D12" s="9"/>
      <c r="E12" s="9"/>
      <c r="F12" s="102"/>
      <c r="G12" s="102"/>
      <c r="H12" s="17"/>
      <c r="I12" s="19">
        <f t="shared" ref="I12:T12" si="1">SUM(I10:I11)</f>
        <v>18200</v>
      </c>
      <c r="J12" s="19">
        <f t="shared" si="1"/>
        <v>25900</v>
      </c>
      <c r="K12" s="19">
        <f t="shared" si="1"/>
        <v>35000</v>
      </c>
      <c r="L12" s="19">
        <f t="shared" si="1"/>
        <v>41300</v>
      </c>
      <c r="M12" s="19">
        <f t="shared" si="1"/>
        <v>46200</v>
      </c>
      <c r="N12" s="19">
        <f t="shared" si="1"/>
        <v>48300</v>
      </c>
      <c r="O12" s="19">
        <f t="shared" si="1"/>
        <v>39900</v>
      </c>
      <c r="P12" s="19">
        <f t="shared" si="1"/>
        <v>35000</v>
      </c>
      <c r="Q12" s="19">
        <f t="shared" si="1"/>
        <v>47600</v>
      </c>
      <c r="R12" s="19">
        <f t="shared" si="1"/>
        <v>63000</v>
      </c>
      <c r="S12" s="19">
        <f t="shared" si="1"/>
        <v>77000</v>
      </c>
      <c r="T12" s="19">
        <f t="shared" si="1"/>
        <v>49000</v>
      </c>
      <c r="U12" s="14"/>
      <c r="V12" s="14"/>
    </row>
    <row r="13" spans="2:26" s="10" customFormat="1" ht="15.75" customHeight="1">
      <c r="B13" s="17" t="s">
        <v>86</v>
      </c>
      <c r="C13" s="11"/>
      <c r="D13" s="11"/>
      <c r="E13" s="11"/>
      <c r="F13" s="102"/>
      <c r="G13" s="102"/>
      <c r="H13" s="17" t="s">
        <v>28</v>
      </c>
      <c r="I13" s="20">
        <f t="shared" ref="I13:T13" si="2">+I11</f>
        <v>9800</v>
      </c>
      <c r="J13" s="20">
        <f t="shared" si="2"/>
        <v>16100</v>
      </c>
      <c r="K13" s="20">
        <f t="shared" si="2"/>
        <v>18900</v>
      </c>
      <c r="L13" s="20">
        <f t="shared" si="2"/>
        <v>22400</v>
      </c>
      <c r="M13" s="20">
        <f t="shared" si="2"/>
        <v>23800</v>
      </c>
      <c r="N13" s="20">
        <f t="shared" si="2"/>
        <v>24500</v>
      </c>
      <c r="O13" s="20">
        <f t="shared" si="2"/>
        <v>15400</v>
      </c>
      <c r="P13" s="20">
        <f t="shared" si="2"/>
        <v>19600</v>
      </c>
      <c r="Q13" s="20">
        <f t="shared" si="2"/>
        <v>28000</v>
      </c>
      <c r="R13" s="20">
        <f t="shared" si="2"/>
        <v>35000</v>
      </c>
      <c r="S13" s="20">
        <f t="shared" si="2"/>
        <v>42000</v>
      </c>
      <c r="T13" s="20">
        <f t="shared" si="2"/>
        <v>7000</v>
      </c>
      <c r="U13" s="14"/>
      <c r="V13" s="14"/>
    </row>
    <row r="14" spans="2:26" s="10" customFormat="1" ht="15.75" customHeight="1">
      <c r="B14" s="17" t="s">
        <v>85</v>
      </c>
      <c r="F14" s="101"/>
      <c r="G14" s="102"/>
      <c r="H14" s="17" t="str">
        <f>B8</f>
        <v>Material Costs</v>
      </c>
      <c r="I14" s="19">
        <f t="shared" ref="I14:T14" si="3">+I12-I13</f>
        <v>8400</v>
      </c>
      <c r="J14" s="19">
        <f t="shared" si="3"/>
        <v>9800</v>
      </c>
      <c r="K14" s="19">
        <f t="shared" si="3"/>
        <v>16100</v>
      </c>
      <c r="L14" s="19">
        <f t="shared" si="3"/>
        <v>18900</v>
      </c>
      <c r="M14" s="19">
        <f t="shared" si="3"/>
        <v>22400</v>
      </c>
      <c r="N14" s="19">
        <f t="shared" si="3"/>
        <v>23800</v>
      </c>
      <c r="O14" s="19">
        <f t="shared" si="3"/>
        <v>24500</v>
      </c>
      <c r="P14" s="19">
        <f t="shared" si="3"/>
        <v>15400</v>
      </c>
      <c r="Q14" s="19">
        <f t="shared" si="3"/>
        <v>19600</v>
      </c>
      <c r="R14" s="19">
        <f t="shared" si="3"/>
        <v>28000</v>
      </c>
      <c r="S14" s="19">
        <f t="shared" si="3"/>
        <v>35000</v>
      </c>
      <c r="T14" s="19">
        <f t="shared" si="3"/>
        <v>42000</v>
      </c>
      <c r="U14" s="14"/>
      <c r="V14" s="14"/>
    </row>
    <row r="15" spans="2:26" s="10" customFormat="1" ht="15.75" customHeight="1">
      <c r="B15" s="17" t="s">
        <v>83</v>
      </c>
      <c r="F15" s="101"/>
      <c r="G15" s="102"/>
      <c r="H15" s="17" t="s">
        <v>29</v>
      </c>
      <c r="I15" s="21">
        <f>+W39*$D$9</f>
        <v>4200</v>
      </c>
      <c r="J15" s="21">
        <f>+W40*$D$9</f>
        <v>4900</v>
      </c>
      <c r="K15" s="21">
        <f>+W41*$D$9</f>
        <v>8050</v>
      </c>
      <c r="L15" s="21">
        <f>+W42*$D$9</f>
        <v>9450</v>
      </c>
      <c r="M15" s="21">
        <f>+W43*$D$9</f>
        <v>11200</v>
      </c>
      <c r="N15" s="21">
        <f>+$W44*$D$9</f>
        <v>11900</v>
      </c>
      <c r="O15" s="21">
        <f>+$W45*$D$9</f>
        <v>12250</v>
      </c>
      <c r="P15" s="21">
        <f>+$W46*$D$9</f>
        <v>7700</v>
      </c>
      <c r="Q15" s="21">
        <f>+$W47*$D$9</f>
        <v>9800</v>
      </c>
      <c r="R15" s="21">
        <f>+$W48*$D$9</f>
        <v>14000</v>
      </c>
      <c r="S15" s="21">
        <f>+$W49*$D$9</f>
        <v>17500</v>
      </c>
      <c r="T15" s="21">
        <f>+$W50*$D$9</f>
        <v>21000</v>
      </c>
      <c r="U15" s="14"/>
      <c r="V15" s="14"/>
    </row>
    <row r="16" spans="2:26" s="10" customFormat="1" ht="15.75" customHeight="1" thickBot="1">
      <c r="F16" s="101"/>
      <c r="G16" s="102"/>
      <c r="H16" s="17" t="s">
        <v>25</v>
      </c>
      <c r="I16" s="19">
        <v>1300</v>
      </c>
      <c r="J16" s="19">
        <v>1300</v>
      </c>
      <c r="K16" s="19">
        <v>1300</v>
      </c>
      <c r="L16" s="19">
        <v>1300</v>
      </c>
      <c r="M16" s="19">
        <v>1300</v>
      </c>
      <c r="N16" s="19">
        <v>1300</v>
      </c>
      <c r="O16" s="19">
        <v>1300</v>
      </c>
      <c r="P16" s="19">
        <v>1300</v>
      </c>
      <c r="Q16" s="19">
        <v>1300</v>
      </c>
      <c r="R16" s="19">
        <v>1300</v>
      </c>
      <c r="S16" s="19">
        <v>1300</v>
      </c>
      <c r="T16" s="19">
        <v>1300</v>
      </c>
      <c r="U16" s="14"/>
      <c r="V16" s="58" t="s">
        <v>75</v>
      </c>
    </row>
    <row r="17" spans="2:22" s="10" customFormat="1" ht="15.75" customHeight="1">
      <c r="B17" s="49" t="s">
        <v>40</v>
      </c>
      <c r="C17" s="40"/>
      <c r="D17" s="31"/>
      <c r="E17" s="41" t="s">
        <v>65</v>
      </c>
      <c r="F17" s="101"/>
      <c r="G17" s="102"/>
      <c r="H17" s="17" t="s">
        <v>160</v>
      </c>
      <c r="I17" s="19">
        <v>340</v>
      </c>
      <c r="J17" s="19">
        <v>340</v>
      </c>
      <c r="K17" s="19">
        <v>340</v>
      </c>
      <c r="L17" s="19">
        <v>340</v>
      </c>
      <c r="M17" s="19">
        <v>340</v>
      </c>
      <c r="N17" s="19">
        <v>340</v>
      </c>
      <c r="O17" s="19">
        <v>340</v>
      </c>
      <c r="P17" s="19">
        <v>340</v>
      </c>
      <c r="Q17" s="19">
        <v>340</v>
      </c>
      <c r="R17" s="19">
        <v>340</v>
      </c>
      <c r="S17" s="19">
        <v>340</v>
      </c>
      <c r="T17" s="19">
        <v>340</v>
      </c>
      <c r="U17" s="14"/>
      <c r="V17" s="64">
        <f>SUM(I14:T17)</f>
        <v>415530</v>
      </c>
    </row>
    <row r="18" spans="2:22" s="10" customFormat="1" ht="15.75" customHeight="1">
      <c r="B18" s="32"/>
      <c r="C18" s="21"/>
      <c r="D18" s="21"/>
      <c r="E18" s="33"/>
      <c r="F18" s="101"/>
      <c r="G18" s="102"/>
      <c r="H18" s="17"/>
      <c r="I18" s="19"/>
      <c r="J18" s="19"/>
      <c r="K18" s="19"/>
      <c r="L18" s="19"/>
      <c r="M18" s="19"/>
      <c r="N18" s="19"/>
      <c r="O18" s="19"/>
      <c r="P18" s="19"/>
      <c r="Q18" s="19"/>
      <c r="R18" s="19"/>
      <c r="S18" s="19"/>
      <c r="T18" s="19"/>
      <c r="U18" s="14"/>
    </row>
    <row r="19" spans="2:22" s="10" customFormat="1" ht="15.75" customHeight="1">
      <c r="B19" s="53" t="s">
        <v>0</v>
      </c>
      <c r="C19" s="21"/>
      <c r="D19" s="60"/>
      <c r="E19" s="61">
        <f>V7</f>
        <v>848250</v>
      </c>
      <c r="F19" s="101"/>
      <c r="G19" s="102"/>
      <c r="H19" s="17" t="s">
        <v>23</v>
      </c>
      <c r="I19" s="19">
        <f t="shared" ref="I19:T19" si="4">$D$10</f>
        <v>17000</v>
      </c>
      <c r="J19" s="19">
        <f t="shared" si="4"/>
        <v>17000</v>
      </c>
      <c r="K19" s="19">
        <f t="shared" si="4"/>
        <v>17000</v>
      </c>
      <c r="L19" s="19">
        <f t="shared" si="4"/>
        <v>17000</v>
      </c>
      <c r="M19" s="19">
        <f t="shared" si="4"/>
        <v>17000</v>
      </c>
      <c r="N19" s="19">
        <f t="shared" si="4"/>
        <v>17000</v>
      </c>
      <c r="O19" s="19">
        <f t="shared" si="4"/>
        <v>17000</v>
      </c>
      <c r="P19" s="19">
        <f t="shared" si="4"/>
        <v>17000</v>
      </c>
      <c r="Q19" s="19">
        <f t="shared" si="4"/>
        <v>17000</v>
      </c>
      <c r="R19" s="19">
        <f t="shared" si="4"/>
        <v>17000</v>
      </c>
      <c r="S19" s="19">
        <f t="shared" si="4"/>
        <v>17000</v>
      </c>
      <c r="T19" s="19">
        <f t="shared" si="4"/>
        <v>17000</v>
      </c>
      <c r="U19" s="14"/>
    </row>
    <row r="20" spans="2:22" s="10" customFormat="1" ht="15.75" customHeight="1">
      <c r="B20" s="53" t="s">
        <v>76</v>
      </c>
      <c r="C20" s="21"/>
      <c r="D20" s="60">
        <f>V17</f>
        <v>415530</v>
      </c>
      <c r="E20" s="61"/>
      <c r="F20" s="101"/>
      <c r="G20" s="102"/>
      <c r="H20" s="17" t="s">
        <v>24</v>
      </c>
      <c r="I20" s="19">
        <v>10000</v>
      </c>
      <c r="J20" s="19">
        <v>10000</v>
      </c>
      <c r="K20" s="19">
        <v>10000</v>
      </c>
      <c r="L20" s="19">
        <v>10000</v>
      </c>
      <c r="M20" s="19">
        <v>10000</v>
      </c>
      <c r="N20" s="19">
        <v>10000</v>
      </c>
      <c r="O20" s="19">
        <v>10000</v>
      </c>
      <c r="P20" s="19">
        <v>10000</v>
      </c>
      <c r="Q20" s="19">
        <v>10000</v>
      </c>
      <c r="R20" s="19">
        <v>10000</v>
      </c>
      <c r="S20" s="19">
        <v>10000</v>
      </c>
      <c r="T20" s="19">
        <v>10000</v>
      </c>
      <c r="U20" s="14"/>
    </row>
    <row r="21" spans="2:22" s="10" customFormat="1" ht="15.75" customHeight="1">
      <c r="B21" s="53" t="s">
        <v>42</v>
      </c>
      <c r="C21" s="21"/>
      <c r="D21" s="62">
        <f>V22</f>
        <v>325800</v>
      </c>
      <c r="E21" s="61"/>
      <c r="F21" s="103"/>
      <c r="G21" s="102"/>
      <c r="H21" s="17"/>
      <c r="I21" s="19"/>
      <c r="J21" s="19"/>
      <c r="K21" s="19"/>
      <c r="L21" s="19"/>
      <c r="M21" s="19"/>
      <c r="N21" s="19"/>
      <c r="O21" s="19"/>
      <c r="P21" s="19"/>
      <c r="Q21" s="19"/>
      <c r="R21" s="19"/>
      <c r="S21" s="19"/>
      <c r="T21" s="19"/>
      <c r="U21" s="14"/>
      <c r="V21" s="58" t="s">
        <v>78</v>
      </c>
    </row>
    <row r="22" spans="2:22" s="10" customFormat="1" ht="15.75" customHeight="1">
      <c r="B22" s="53"/>
      <c r="C22" s="21"/>
      <c r="D22" s="60"/>
      <c r="E22" s="61">
        <f>SUM(D20:D21)</f>
        <v>741330</v>
      </c>
      <c r="F22" s="101"/>
      <c r="G22" s="102"/>
      <c r="H22" s="17" t="s">
        <v>159</v>
      </c>
      <c r="I22" s="20"/>
      <c r="J22" s="20"/>
      <c r="K22" s="20"/>
      <c r="L22" s="20"/>
      <c r="M22" s="20"/>
      <c r="N22" s="20"/>
      <c r="O22" s="20">
        <v>300</v>
      </c>
      <c r="P22" s="20">
        <v>300</v>
      </c>
      <c r="Q22" s="20">
        <v>300</v>
      </c>
      <c r="R22" s="20">
        <v>300</v>
      </c>
      <c r="S22" s="20">
        <v>300</v>
      </c>
      <c r="T22" s="20">
        <v>300</v>
      </c>
      <c r="U22" s="14"/>
      <c r="V22" s="58">
        <f>SUM(I19:T22)</f>
        <v>325800</v>
      </c>
    </row>
    <row r="23" spans="2:22" s="10" customFormat="1" ht="21" customHeight="1" thickBot="1">
      <c r="B23" s="54" t="s">
        <v>41</v>
      </c>
      <c r="C23" s="51"/>
      <c r="D23" s="63"/>
      <c r="E23" s="68">
        <f>+E19-E22</f>
        <v>106920</v>
      </c>
      <c r="F23" s="101"/>
      <c r="G23" s="102"/>
      <c r="H23" s="17" t="s">
        <v>162</v>
      </c>
      <c r="I23" s="19">
        <f>SUM(I14:I22)</f>
        <v>41240</v>
      </c>
      <c r="J23" s="19">
        <f t="shared" ref="J23:T23" si="5">SUM(J14:J22)</f>
        <v>43340</v>
      </c>
      <c r="K23" s="19">
        <f t="shared" si="5"/>
        <v>52790</v>
      </c>
      <c r="L23" s="19">
        <f t="shared" si="5"/>
        <v>56990</v>
      </c>
      <c r="M23" s="19">
        <f t="shared" si="5"/>
        <v>62240</v>
      </c>
      <c r="N23" s="19">
        <f t="shared" si="5"/>
        <v>64340</v>
      </c>
      <c r="O23" s="19">
        <f t="shared" si="5"/>
        <v>65690</v>
      </c>
      <c r="P23" s="19">
        <f t="shared" si="5"/>
        <v>52040</v>
      </c>
      <c r="Q23" s="19">
        <f t="shared" si="5"/>
        <v>58340</v>
      </c>
      <c r="R23" s="19">
        <f t="shared" si="5"/>
        <v>70940</v>
      </c>
      <c r="S23" s="19">
        <f t="shared" si="5"/>
        <v>81440</v>
      </c>
      <c r="T23" s="19">
        <f t="shared" si="5"/>
        <v>91940</v>
      </c>
      <c r="U23" s="14"/>
      <c r="V23" s="14"/>
    </row>
    <row r="24" spans="2:22" s="10" customFormat="1" ht="15.75" customHeight="1" thickTop="1" thickBot="1">
      <c r="B24" s="28"/>
      <c r="C24" s="34"/>
      <c r="D24" s="34"/>
      <c r="E24" s="35"/>
      <c r="F24" s="101"/>
      <c r="G24" s="102"/>
      <c r="H24" s="17"/>
      <c r="I24" s="19"/>
      <c r="J24" s="19"/>
      <c r="K24" s="19"/>
      <c r="L24" s="19"/>
      <c r="M24" s="19"/>
      <c r="N24" s="19"/>
      <c r="O24" s="19"/>
      <c r="P24" s="19"/>
      <c r="Q24" s="19"/>
      <c r="R24" s="19"/>
      <c r="S24" s="19"/>
      <c r="T24" s="19"/>
      <c r="V24" s="58" t="s">
        <v>31</v>
      </c>
    </row>
    <row r="25" spans="2:22" s="10" customFormat="1" ht="15.75" customHeight="1" thickBot="1">
      <c r="F25" s="101"/>
      <c r="G25" s="102"/>
      <c r="H25" s="17" t="s">
        <v>31</v>
      </c>
      <c r="I25" s="69">
        <f t="shared" ref="I25:T25" si="6">I7-I23</f>
        <v>-14240</v>
      </c>
      <c r="J25" s="69">
        <f t="shared" si="6"/>
        <v>-11840</v>
      </c>
      <c r="K25" s="69">
        <f t="shared" si="6"/>
        <v>-1040</v>
      </c>
      <c r="L25" s="69">
        <f t="shared" si="6"/>
        <v>3760</v>
      </c>
      <c r="M25" s="69">
        <f t="shared" si="6"/>
        <v>9760</v>
      </c>
      <c r="N25" s="69">
        <f t="shared" si="6"/>
        <v>12160</v>
      </c>
      <c r="O25" s="69">
        <f t="shared" si="6"/>
        <v>13060</v>
      </c>
      <c r="P25" s="69">
        <f t="shared" si="6"/>
        <v>-2540</v>
      </c>
      <c r="Q25" s="69">
        <f t="shared" si="6"/>
        <v>4660</v>
      </c>
      <c r="R25" s="69">
        <f t="shared" si="6"/>
        <v>19060</v>
      </c>
      <c r="S25" s="69">
        <f t="shared" si="6"/>
        <v>31060</v>
      </c>
      <c r="T25" s="69">
        <f t="shared" si="6"/>
        <v>43060</v>
      </c>
      <c r="V25" s="65">
        <f>SUM(I25:T25)</f>
        <v>106920</v>
      </c>
    </row>
    <row r="26" spans="2:22" s="10" customFormat="1" ht="16.5" thickTop="1">
      <c r="G26" s="101"/>
      <c r="H26" s="16"/>
      <c r="I26" s="16"/>
      <c r="J26" s="16"/>
      <c r="K26" s="16"/>
      <c r="L26" s="16"/>
      <c r="M26" s="16"/>
      <c r="N26" s="22"/>
      <c r="O26" s="16"/>
      <c r="P26" s="16"/>
      <c r="Q26" s="16"/>
      <c r="R26" s="16"/>
      <c r="S26" s="16"/>
      <c r="T26" s="16"/>
      <c r="U26" s="14"/>
      <c r="V26" s="14"/>
    </row>
    <row r="27" spans="2:22" s="10" customFormat="1" ht="18.75" thickBot="1">
      <c r="E27" s="4" t="s">
        <v>105</v>
      </c>
      <c r="F27" s="101"/>
      <c r="G27" s="101"/>
      <c r="H27" s="16"/>
      <c r="I27" s="16"/>
      <c r="J27" s="48" t="s">
        <v>57</v>
      </c>
      <c r="K27" s="16"/>
      <c r="L27" s="16"/>
      <c r="M27" s="16"/>
      <c r="N27" s="16"/>
      <c r="O27" s="16"/>
      <c r="P27" s="16"/>
      <c r="Q27" s="16"/>
      <c r="R27" s="16"/>
      <c r="S27" s="16"/>
      <c r="T27" s="16"/>
      <c r="U27" s="14"/>
      <c r="V27" s="14"/>
    </row>
    <row r="28" spans="2:22" s="10" customFormat="1" ht="22.5" customHeight="1" thickBot="1">
      <c r="E28" s="88" t="s">
        <v>108</v>
      </c>
      <c r="F28" s="101"/>
      <c r="G28" s="101"/>
      <c r="H28" s="23"/>
      <c r="I28" s="70" t="s">
        <v>12</v>
      </c>
      <c r="J28" s="71" t="s">
        <v>13</v>
      </c>
      <c r="K28" s="71" t="s">
        <v>14</v>
      </c>
      <c r="L28" s="71" t="s">
        <v>15</v>
      </c>
      <c r="M28" s="71" t="s">
        <v>6</v>
      </c>
      <c r="N28" s="71" t="s">
        <v>16</v>
      </c>
      <c r="O28" s="71" t="s">
        <v>17</v>
      </c>
      <c r="P28" s="71" t="s">
        <v>18</v>
      </c>
      <c r="Q28" s="71" t="s">
        <v>19</v>
      </c>
      <c r="R28" s="71" t="s">
        <v>20</v>
      </c>
      <c r="S28" s="71" t="s">
        <v>21</v>
      </c>
      <c r="T28" s="72" t="s">
        <v>22</v>
      </c>
      <c r="U28" s="14"/>
      <c r="V28" s="14"/>
    </row>
    <row r="29" spans="2:22" s="10" customFormat="1" ht="24" customHeight="1">
      <c r="E29" s="83" t="s">
        <v>65</v>
      </c>
      <c r="F29" s="101"/>
      <c r="G29" s="101"/>
      <c r="H29" s="24" t="s">
        <v>43</v>
      </c>
      <c r="I29" s="38">
        <v>13500</v>
      </c>
      <c r="J29" s="38">
        <f>I34</f>
        <v>-400</v>
      </c>
      <c r="K29" s="46">
        <f t="shared" ref="K29:T29" si="7">J34</f>
        <v>-11900</v>
      </c>
      <c r="L29" s="38">
        <f t="shared" si="7"/>
        <v>-12600</v>
      </c>
      <c r="M29" s="36">
        <f t="shared" si="7"/>
        <v>-8500</v>
      </c>
      <c r="N29" s="38">
        <f t="shared" si="7"/>
        <v>1600</v>
      </c>
      <c r="O29" s="36">
        <f t="shared" si="7"/>
        <v>14100</v>
      </c>
      <c r="P29" s="38">
        <f t="shared" si="7"/>
        <v>27800</v>
      </c>
      <c r="Q29" s="36">
        <f t="shared" si="7"/>
        <v>7900</v>
      </c>
      <c r="R29" s="38">
        <f t="shared" si="7"/>
        <v>13200</v>
      </c>
      <c r="S29" s="38">
        <f t="shared" si="7"/>
        <v>32900</v>
      </c>
      <c r="T29" s="36">
        <f t="shared" si="7"/>
        <v>64600</v>
      </c>
      <c r="U29" s="39"/>
      <c r="V29" s="14"/>
    </row>
    <row r="30" spans="2:22" s="10" customFormat="1" ht="20.25">
      <c r="E30" s="84">
        <f>150000-E23</f>
        <v>43080</v>
      </c>
      <c r="F30" s="100" t="s">
        <v>115</v>
      </c>
      <c r="H30" s="24" t="s">
        <v>53</v>
      </c>
      <c r="I30" s="37">
        <f t="shared" ref="I30:T30" si="8">I7</f>
        <v>27000</v>
      </c>
      <c r="J30" s="37">
        <f t="shared" si="8"/>
        <v>31500</v>
      </c>
      <c r="K30" s="25">
        <f t="shared" si="8"/>
        <v>51750</v>
      </c>
      <c r="L30" s="37">
        <f t="shared" si="8"/>
        <v>60750</v>
      </c>
      <c r="M30" s="25">
        <f t="shared" si="8"/>
        <v>72000</v>
      </c>
      <c r="N30" s="37">
        <f t="shared" si="8"/>
        <v>76500</v>
      </c>
      <c r="O30" s="25">
        <f t="shared" si="8"/>
        <v>78750</v>
      </c>
      <c r="P30" s="37">
        <f t="shared" si="8"/>
        <v>49500</v>
      </c>
      <c r="Q30" s="25">
        <f t="shared" si="8"/>
        <v>63000</v>
      </c>
      <c r="R30" s="37">
        <f t="shared" si="8"/>
        <v>90000</v>
      </c>
      <c r="S30" s="37">
        <f t="shared" si="8"/>
        <v>112500</v>
      </c>
      <c r="T30" s="25">
        <f t="shared" si="8"/>
        <v>135000</v>
      </c>
      <c r="U30" s="39"/>
      <c r="V30" s="14"/>
    </row>
    <row r="31" spans="2:22" s="10" customFormat="1" ht="14.25">
      <c r="D31" s="86"/>
      <c r="H31" s="24"/>
      <c r="I31" s="38">
        <f>I30+I29</f>
        <v>40500</v>
      </c>
      <c r="J31" s="38">
        <f t="shared" ref="J31:T31" si="9">J30+J29</f>
        <v>31100</v>
      </c>
      <c r="K31" s="36">
        <f t="shared" si="9"/>
        <v>39850</v>
      </c>
      <c r="L31" s="38">
        <f t="shared" si="9"/>
        <v>48150</v>
      </c>
      <c r="M31" s="36">
        <f t="shared" si="9"/>
        <v>63500</v>
      </c>
      <c r="N31" s="38">
        <f t="shared" si="9"/>
        <v>78100</v>
      </c>
      <c r="O31" s="36">
        <f t="shared" si="9"/>
        <v>92850</v>
      </c>
      <c r="P31" s="38">
        <f t="shared" si="9"/>
        <v>77300</v>
      </c>
      <c r="Q31" s="36">
        <f t="shared" si="9"/>
        <v>70900</v>
      </c>
      <c r="R31" s="38">
        <f t="shared" si="9"/>
        <v>103200</v>
      </c>
      <c r="S31" s="38">
        <f t="shared" si="9"/>
        <v>145400</v>
      </c>
      <c r="T31" s="36">
        <f t="shared" si="9"/>
        <v>199600</v>
      </c>
      <c r="U31" s="39"/>
      <c r="V31" s="14"/>
    </row>
    <row r="32" spans="2:22" s="10" customFormat="1">
      <c r="D32" s="5" t="s">
        <v>107</v>
      </c>
      <c r="H32" s="24" t="s">
        <v>54</v>
      </c>
      <c r="I32" s="37">
        <f t="shared" ref="I32:T32" si="10">I23-I17-I22</f>
        <v>40900</v>
      </c>
      <c r="J32" s="37">
        <f t="shared" si="10"/>
        <v>43000</v>
      </c>
      <c r="K32" s="25">
        <f t="shared" si="10"/>
        <v>52450</v>
      </c>
      <c r="L32" s="37">
        <f t="shared" si="10"/>
        <v>56650</v>
      </c>
      <c r="M32" s="25">
        <f t="shared" si="10"/>
        <v>61900</v>
      </c>
      <c r="N32" s="37">
        <f t="shared" si="10"/>
        <v>64000</v>
      </c>
      <c r="O32" s="25">
        <f t="shared" si="10"/>
        <v>65050</v>
      </c>
      <c r="P32" s="38">
        <f t="shared" si="10"/>
        <v>51400</v>
      </c>
      <c r="Q32" s="25">
        <f t="shared" si="10"/>
        <v>57700</v>
      </c>
      <c r="R32" s="37">
        <f t="shared" si="10"/>
        <v>70300</v>
      </c>
      <c r="S32" s="37">
        <f t="shared" si="10"/>
        <v>80800</v>
      </c>
      <c r="T32" s="25">
        <f t="shared" si="10"/>
        <v>91300</v>
      </c>
      <c r="U32" s="39"/>
      <c r="V32" s="14"/>
    </row>
    <row r="33" spans="2:25" s="10" customFormat="1">
      <c r="H33" s="24" t="s">
        <v>56</v>
      </c>
      <c r="I33" s="26"/>
      <c r="J33" s="45"/>
      <c r="K33" s="26"/>
      <c r="L33" s="26"/>
      <c r="M33" s="26"/>
      <c r="N33" s="26"/>
      <c r="O33" s="26"/>
      <c r="P33" s="25">
        <v>18000</v>
      </c>
      <c r="Q33" s="26"/>
      <c r="R33" s="26"/>
      <c r="S33" s="26"/>
      <c r="T33" s="27"/>
      <c r="U33" s="14"/>
      <c r="V33" s="14"/>
    </row>
    <row r="34" spans="2:25" s="10" customFormat="1" ht="13.5" thickBot="1">
      <c r="H34" s="28" t="s">
        <v>55</v>
      </c>
      <c r="I34" s="15">
        <f>I31-I32</f>
        <v>-400</v>
      </c>
      <c r="J34" s="15">
        <f t="shared" ref="J34:T34" si="11">J31-J32</f>
        <v>-11900</v>
      </c>
      <c r="K34" s="15">
        <f t="shared" si="11"/>
        <v>-12600</v>
      </c>
      <c r="L34" s="15">
        <f t="shared" si="11"/>
        <v>-8500</v>
      </c>
      <c r="M34" s="15">
        <f t="shared" si="11"/>
        <v>1600</v>
      </c>
      <c r="N34" s="15">
        <f t="shared" si="11"/>
        <v>14100</v>
      </c>
      <c r="O34" s="15">
        <f t="shared" si="11"/>
        <v>27800</v>
      </c>
      <c r="P34" s="15">
        <f>P31-P32-P33</f>
        <v>7900</v>
      </c>
      <c r="Q34" s="15">
        <f t="shared" si="11"/>
        <v>13200</v>
      </c>
      <c r="R34" s="15">
        <f t="shared" si="11"/>
        <v>32900</v>
      </c>
      <c r="S34" s="15">
        <f t="shared" si="11"/>
        <v>64600</v>
      </c>
      <c r="T34" s="29">
        <f t="shared" si="11"/>
        <v>108300</v>
      </c>
      <c r="U34" s="14"/>
      <c r="V34" s="14"/>
    </row>
    <row r="35" spans="2:25" s="10" customFormat="1">
      <c r="H35" s="14"/>
      <c r="I35" s="14"/>
      <c r="J35" s="14"/>
      <c r="K35" s="14"/>
      <c r="L35" s="14"/>
      <c r="M35" s="14"/>
      <c r="N35" s="14"/>
      <c r="O35" s="14"/>
      <c r="P35" s="14"/>
      <c r="Q35" s="14"/>
      <c r="R35" s="14"/>
      <c r="S35" s="14"/>
      <c r="T35" s="14"/>
      <c r="U35" s="14"/>
      <c r="V35" s="14"/>
    </row>
    <row r="36" spans="2:25" s="10" customFormat="1" ht="18">
      <c r="B36" s="56"/>
      <c r="S36" s="13" t="s">
        <v>131</v>
      </c>
    </row>
    <row r="37" spans="2:25" s="10" customFormat="1" ht="18">
      <c r="B37" s="56"/>
      <c r="Q37"/>
      <c r="S37" s="13" t="s">
        <v>132</v>
      </c>
      <c r="T37"/>
      <c r="V37" s="50" t="s">
        <v>0</v>
      </c>
      <c r="W37" s="50" t="s">
        <v>66</v>
      </c>
      <c r="X37" s="50" t="s">
        <v>11</v>
      </c>
      <c r="Y37" s="50" t="s">
        <v>62</v>
      </c>
    </row>
    <row r="38" spans="2:25" s="10" customFormat="1" ht="18">
      <c r="Q38"/>
      <c r="S38" s="13" t="s">
        <v>133</v>
      </c>
      <c r="T38"/>
      <c r="X38" s="43" t="str">
        <f>D7</f>
        <v>£</v>
      </c>
      <c r="Y38" s="44" t="s">
        <v>65</v>
      </c>
    </row>
    <row r="39" spans="2:25" s="10" customFormat="1" ht="18">
      <c r="D39" s="11"/>
      <c r="E39" s="11"/>
      <c r="F39" s="11"/>
      <c r="G39" s="11"/>
      <c r="H39" s="11"/>
      <c r="I39" s="11"/>
      <c r="J39" s="11"/>
      <c r="K39" s="11"/>
      <c r="L39" s="11"/>
      <c r="M39" s="11"/>
      <c r="N39" s="11"/>
      <c r="O39" s="11"/>
      <c r="P39" s="11"/>
      <c r="Q39" s="11"/>
      <c r="R39" s="11"/>
      <c r="S39" s="141" t="s">
        <v>139</v>
      </c>
      <c r="T39"/>
      <c r="V39" s="52" t="s">
        <v>59</v>
      </c>
      <c r="W39" s="16">
        <v>600</v>
      </c>
      <c r="X39" s="59">
        <f t="shared" ref="X39:X50" si="12">$D$11</f>
        <v>45</v>
      </c>
      <c r="Y39" s="16">
        <f t="shared" ref="Y39:Y50" si="13">W39*X39</f>
        <v>27000</v>
      </c>
    </row>
    <row r="40" spans="2:25" ht="15">
      <c r="D40" s="89" t="s">
        <v>109</v>
      </c>
      <c r="S40" s="157" t="s">
        <v>165</v>
      </c>
      <c r="U40" s="10"/>
      <c r="V40" s="17" t="s">
        <v>3</v>
      </c>
      <c r="W40" s="16">
        <v>700</v>
      </c>
      <c r="X40" s="59">
        <f t="shared" si="12"/>
        <v>45</v>
      </c>
      <c r="Y40" s="16">
        <f t="shared" si="13"/>
        <v>31500</v>
      </c>
    </row>
    <row r="41" spans="2:25">
      <c r="V41" s="17" t="s">
        <v>4</v>
      </c>
      <c r="W41" s="16">
        <v>1150</v>
      </c>
      <c r="X41" s="59">
        <f t="shared" si="12"/>
        <v>45</v>
      </c>
      <c r="Y41" s="16">
        <f t="shared" si="13"/>
        <v>51750</v>
      </c>
    </row>
    <row r="42" spans="2:25">
      <c r="V42" s="17" t="s">
        <v>5</v>
      </c>
      <c r="W42" s="16">
        <v>1350</v>
      </c>
      <c r="X42" s="59">
        <f t="shared" si="12"/>
        <v>45</v>
      </c>
      <c r="Y42" s="16">
        <f t="shared" si="13"/>
        <v>60750</v>
      </c>
    </row>
    <row r="43" spans="2:25">
      <c r="V43" s="17" t="s">
        <v>6</v>
      </c>
      <c r="W43" s="19">
        <v>1600</v>
      </c>
      <c r="X43" s="59">
        <f t="shared" si="12"/>
        <v>45</v>
      </c>
      <c r="Y43" s="19">
        <f t="shared" si="13"/>
        <v>72000</v>
      </c>
    </row>
    <row r="44" spans="2:25">
      <c r="V44" s="17" t="s">
        <v>7</v>
      </c>
      <c r="W44" s="19">
        <v>1700</v>
      </c>
      <c r="X44" s="59">
        <f t="shared" si="12"/>
        <v>45</v>
      </c>
      <c r="Y44" s="19">
        <f t="shared" si="13"/>
        <v>76500</v>
      </c>
    </row>
    <row r="45" spans="2:25">
      <c r="V45" s="17" t="s">
        <v>8</v>
      </c>
      <c r="W45" s="19">
        <v>1750</v>
      </c>
      <c r="X45" s="59">
        <f t="shared" si="12"/>
        <v>45</v>
      </c>
      <c r="Y45" s="19">
        <f t="shared" si="13"/>
        <v>78750</v>
      </c>
    </row>
    <row r="46" spans="2:25">
      <c r="V46" s="17" t="s">
        <v>9</v>
      </c>
      <c r="W46" s="19">
        <v>1100</v>
      </c>
      <c r="X46" s="59">
        <f t="shared" si="12"/>
        <v>45</v>
      </c>
      <c r="Y46" s="19">
        <f t="shared" si="13"/>
        <v>49500</v>
      </c>
    </row>
    <row r="47" spans="2:25">
      <c r="V47" s="17" t="s">
        <v>10</v>
      </c>
      <c r="W47" s="19">
        <v>1400</v>
      </c>
      <c r="X47" s="59">
        <f t="shared" si="12"/>
        <v>45</v>
      </c>
      <c r="Y47" s="19">
        <f t="shared" si="13"/>
        <v>63000</v>
      </c>
    </row>
    <row r="48" spans="2:25">
      <c r="F48" s="56"/>
      <c r="G48" s="56"/>
      <c r="V48" s="17" t="s">
        <v>1</v>
      </c>
      <c r="W48" s="19">
        <v>2000</v>
      </c>
      <c r="X48" s="59">
        <f t="shared" si="12"/>
        <v>45</v>
      </c>
      <c r="Y48" s="19">
        <f t="shared" si="13"/>
        <v>90000</v>
      </c>
    </row>
    <row r="49" spans="1:25">
      <c r="F49" s="56"/>
      <c r="G49" s="56"/>
      <c r="V49" s="17" t="s">
        <v>2</v>
      </c>
      <c r="W49" s="19">
        <v>2500</v>
      </c>
      <c r="X49" s="59">
        <f t="shared" si="12"/>
        <v>45</v>
      </c>
      <c r="Y49" s="19">
        <f t="shared" si="13"/>
        <v>112500</v>
      </c>
    </row>
    <row r="50" spans="1:25">
      <c r="F50" s="56"/>
      <c r="G50" s="56"/>
      <c r="V50" s="52" t="s">
        <v>35</v>
      </c>
      <c r="W50" s="19">
        <v>3000</v>
      </c>
      <c r="X50" s="59">
        <f t="shared" si="12"/>
        <v>45</v>
      </c>
      <c r="Y50" s="20">
        <f t="shared" si="13"/>
        <v>135000</v>
      </c>
    </row>
    <row r="51" spans="1:25">
      <c r="V51" s="19"/>
      <c r="W51" s="19"/>
      <c r="X51" s="19"/>
      <c r="Y51" s="17">
        <f>SUM(Y39:Y50)</f>
        <v>848250</v>
      </c>
    </row>
    <row r="54" spans="1:25">
      <c r="V54" s="11" t="s">
        <v>30</v>
      </c>
      <c r="W54" s="11">
        <v>500</v>
      </c>
      <c r="X54" s="5" t="s">
        <v>71</v>
      </c>
    </row>
    <row r="55" spans="1:25">
      <c r="V55" s="5" t="s">
        <v>70</v>
      </c>
      <c r="W55" s="10"/>
      <c r="X55" s="10"/>
    </row>
    <row r="57" spans="1:25">
      <c r="H57" s="10"/>
      <c r="I57" s="10"/>
      <c r="J57" s="10"/>
    </row>
    <row r="58" spans="1:25">
      <c r="H58" s="10"/>
      <c r="I58" s="10"/>
      <c r="J58" s="10"/>
    </row>
    <row r="59" spans="1:25">
      <c r="H59" s="10"/>
      <c r="I59" s="10"/>
      <c r="J59" s="10"/>
      <c r="V59" s="12"/>
    </row>
    <row r="60" spans="1:25">
      <c r="V60" s="12"/>
    </row>
    <row r="61" spans="1:25">
      <c r="V61" s="12"/>
    </row>
    <row r="63" spans="1:25">
      <c r="A63" s="10"/>
    </row>
  </sheetData>
  <phoneticPr fontId="0" type="noConversion"/>
  <hyperlinks>
    <hyperlink ref="S39" r:id="rId1"/>
    <hyperlink ref="S40" r:id="rId2"/>
  </hyperlinks>
  <pageMargins left="0.75" right="0.75" top="1" bottom="1" header="0.5" footer="0.5"/>
  <pageSetup paperSize="9" orientation="landscape" horizontalDpi="360" verticalDpi="360"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dimension ref="B2:R33"/>
  <sheetViews>
    <sheetView workbookViewId="0">
      <selection activeCell="M38" sqref="M38"/>
    </sheetView>
  </sheetViews>
  <sheetFormatPr defaultRowHeight="12.75"/>
  <cols>
    <col min="1" max="1" width="2.5703125" customWidth="1"/>
    <col min="2" max="2" width="5.5703125" style="2" customWidth="1"/>
    <col min="3" max="3" width="5.7109375" customWidth="1"/>
    <col min="4" max="5" width="15.85546875" customWidth="1"/>
    <col min="6" max="6" width="11.140625" customWidth="1"/>
    <col min="7" max="7" width="11.85546875" customWidth="1"/>
    <col min="10" max="10" width="10.85546875" customWidth="1"/>
    <col min="16" max="16" width="11.140625" customWidth="1"/>
  </cols>
  <sheetData>
    <row r="2" spans="2:18" ht="18" customHeight="1">
      <c r="B2" s="107" t="s">
        <v>166</v>
      </c>
      <c r="E2" s="87" t="s">
        <v>167</v>
      </c>
    </row>
    <row r="3" spans="2:18" ht="18" customHeight="1"/>
    <row r="4" spans="2:18" ht="16.5" customHeight="1">
      <c r="C4" s="5" t="s">
        <v>168</v>
      </c>
      <c r="K4" s="5" t="s">
        <v>147</v>
      </c>
    </row>
    <row r="5" spans="2:18" ht="16.5" customHeight="1" thickBot="1"/>
    <row r="6" spans="2:18" ht="16.5" customHeight="1">
      <c r="B6" s="151" t="s">
        <v>116</v>
      </c>
      <c r="C6" s="119"/>
      <c r="D6" s="108"/>
      <c r="E6" s="108"/>
      <c r="F6" s="108"/>
      <c r="G6" s="108"/>
      <c r="H6" s="108"/>
      <c r="I6" s="108"/>
      <c r="J6" s="108"/>
      <c r="K6" s="108"/>
      <c r="L6" s="108"/>
      <c r="M6" s="108"/>
      <c r="N6" s="108"/>
      <c r="O6" s="108"/>
      <c r="P6" s="108"/>
      <c r="Q6" s="108"/>
      <c r="R6" s="109"/>
    </row>
    <row r="7" spans="2:18">
      <c r="B7" s="142"/>
      <c r="C7" s="111"/>
      <c r="D7" s="111"/>
      <c r="E7" s="111"/>
      <c r="F7" s="111"/>
      <c r="G7" s="111"/>
      <c r="H7" s="111"/>
      <c r="I7" s="111"/>
      <c r="J7" s="111"/>
      <c r="K7" s="111"/>
      <c r="L7" s="111"/>
      <c r="M7" s="111"/>
      <c r="N7" s="111"/>
      <c r="O7" s="111"/>
      <c r="P7" s="111"/>
      <c r="Q7" s="111"/>
      <c r="R7" s="112"/>
    </row>
    <row r="8" spans="2:18">
      <c r="B8" s="142">
        <v>1</v>
      </c>
      <c r="C8" s="122" t="s">
        <v>149</v>
      </c>
      <c r="D8" s="111"/>
      <c r="E8" s="111"/>
      <c r="F8" s="111"/>
      <c r="G8" s="111"/>
      <c r="H8" s="111"/>
      <c r="I8" s="111"/>
      <c r="J8" s="111"/>
      <c r="K8" s="111"/>
      <c r="L8" s="111"/>
      <c r="M8" s="111"/>
      <c r="N8" s="111"/>
      <c r="O8" s="111"/>
      <c r="P8" s="111"/>
      <c r="Q8" s="111"/>
      <c r="R8" s="112"/>
    </row>
    <row r="9" spans="2:18">
      <c r="B9" s="142"/>
      <c r="C9" s="111"/>
      <c r="D9" s="111"/>
      <c r="E9" s="111"/>
      <c r="F9" s="111"/>
      <c r="G9" s="111"/>
      <c r="H9" s="111"/>
      <c r="I9" s="111"/>
      <c r="J9" s="111"/>
      <c r="K9" s="111"/>
      <c r="L9" s="111"/>
      <c r="M9" s="111"/>
      <c r="N9" s="111"/>
      <c r="O9" s="111"/>
      <c r="P9" s="111"/>
      <c r="Q9" s="111"/>
      <c r="R9" s="112"/>
    </row>
    <row r="10" spans="2:18">
      <c r="B10" s="142">
        <v>2</v>
      </c>
      <c r="C10" s="122" t="s">
        <v>145</v>
      </c>
      <c r="D10" s="111"/>
      <c r="E10" s="111"/>
      <c r="F10" s="111"/>
      <c r="G10" s="111"/>
      <c r="H10" s="111"/>
      <c r="I10" s="111"/>
      <c r="J10" s="111"/>
      <c r="K10" s="111"/>
      <c r="L10" s="111"/>
      <c r="M10" s="111"/>
      <c r="N10" s="111"/>
      <c r="O10" s="111"/>
      <c r="P10" s="111"/>
      <c r="Q10" s="111"/>
      <c r="R10" s="112"/>
    </row>
    <row r="11" spans="2:18">
      <c r="B11" s="142"/>
      <c r="C11" s="111"/>
      <c r="D11" s="111"/>
      <c r="E11" s="111"/>
      <c r="F11" s="111"/>
      <c r="G11" s="111"/>
      <c r="H11" s="111"/>
      <c r="I11" s="111"/>
      <c r="J11" s="111"/>
      <c r="K11" s="111"/>
      <c r="L11" s="111"/>
      <c r="M11" s="111"/>
      <c r="N11" s="111"/>
      <c r="O11" s="111"/>
      <c r="P11" s="111"/>
      <c r="Q11" s="111"/>
      <c r="R11" s="112"/>
    </row>
    <row r="12" spans="2:18">
      <c r="B12" s="142">
        <v>3</v>
      </c>
      <c r="C12" s="122" t="s">
        <v>148</v>
      </c>
      <c r="D12" s="111"/>
      <c r="E12" s="111"/>
      <c r="F12" s="111"/>
      <c r="G12" s="111"/>
      <c r="H12" s="111"/>
      <c r="I12" s="111"/>
      <c r="J12" s="111"/>
      <c r="K12" s="111"/>
      <c r="L12" s="111"/>
      <c r="M12" s="111"/>
      <c r="N12" s="111"/>
      <c r="O12" s="111"/>
      <c r="P12" s="111"/>
      <c r="Q12" s="111"/>
      <c r="R12" s="112"/>
    </row>
    <row r="13" spans="2:18">
      <c r="B13" s="142"/>
      <c r="C13" s="122"/>
      <c r="D13" s="111"/>
      <c r="E13" s="111"/>
      <c r="F13" s="111"/>
      <c r="G13" s="111"/>
      <c r="H13" s="111"/>
      <c r="I13" s="111"/>
      <c r="J13" s="111"/>
      <c r="K13" s="111"/>
      <c r="L13" s="111"/>
      <c r="M13" s="111"/>
      <c r="N13" s="111"/>
      <c r="O13" s="111"/>
      <c r="P13" s="111"/>
      <c r="Q13" s="111"/>
      <c r="R13" s="112"/>
    </row>
    <row r="14" spans="2:18">
      <c r="B14" s="142">
        <v>4</v>
      </c>
      <c r="C14" s="122" t="s">
        <v>146</v>
      </c>
      <c r="D14" s="111"/>
      <c r="E14" s="111"/>
      <c r="F14" s="111"/>
      <c r="G14" s="111"/>
      <c r="H14" s="111"/>
      <c r="I14" s="111"/>
      <c r="J14" s="111"/>
      <c r="K14" s="111"/>
      <c r="L14" s="111"/>
      <c r="M14" s="111"/>
      <c r="N14" s="111"/>
      <c r="O14" s="111"/>
      <c r="P14" s="111"/>
      <c r="Q14" s="111"/>
      <c r="R14" s="112"/>
    </row>
    <row r="15" spans="2:18">
      <c r="B15" s="142"/>
      <c r="C15" s="111"/>
      <c r="D15" s="111"/>
      <c r="E15" s="111"/>
      <c r="F15" s="111"/>
      <c r="G15" s="111"/>
      <c r="H15" s="111"/>
      <c r="I15" s="111"/>
      <c r="J15" s="111"/>
      <c r="K15" s="111"/>
      <c r="L15" s="111"/>
      <c r="M15" s="111"/>
      <c r="N15" s="111"/>
      <c r="O15" s="111"/>
      <c r="P15" s="111"/>
      <c r="Q15" s="111"/>
      <c r="R15" s="112"/>
    </row>
    <row r="16" spans="2:18">
      <c r="B16" s="142"/>
      <c r="C16" s="111"/>
      <c r="D16" s="122" t="s">
        <v>117</v>
      </c>
      <c r="E16" s="111"/>
      <c r="F16" s="111"/>
      <c r="G16" s="122"/>
      <c r="H16" s="111"/>
      <c r="I16" s="111"/>
      <c r="J16" s="111"/>
      <c r="K16" s="111"/>
      <c r="L16" s="111"/>
      <c r="M16" s="111"/>
      <c r="N16" s="111"/>
      <c r="O16" s="111"/>
      <c r="P16" s="152" t="s">
        <v>97</v>
      </c>
      <c r="Q16" s="111"/>
      <c r="R16" s="112"/>
    </row>
    <row r="17" spans="2:18">
      <c r="B17" s="142"/>
      <c r="C17" s="111"/>
      <c r="D17" s="111"/>
      <c r="E17" s="111"/>
      <c r="F17" s="111"/>
      <c r="G17" s="111"/>
      <c r="H17" s="111"/>
      <c r="I17" s="111"/>
      <c r="J17" s="111"/>
      <c r="K17" s="111"/>
      <c r="L17" s="111"/>
      <c r="M17" s="111"/>
      <c r="N17" s="111"/>
      <c r="O17" s="111"/>
      <c r="P17" s="111"/>
      <c r="Q17" s="111"/>
      <c r="R17" s="112"/>
    </row>
    <row r="18" spans="2:18">
      <c r="B18" s="142"/>
      <c r="C18" s="111"/>
      <c r="D18" s="153" t="s">
        <v>118</v>
      </c>
      <c r="E18" s="154" t="s">
        <v>91</v>
      </c>
      <c r="F18" s="153" t="s">
        <v>119</v>
      </c>
      <c r="G18" s="153"/>
      <c r="H18" s="153"/>
      <c r="I18" s="153"/>
      <c r="J18" s="153"/>
      <c r="K18" s="153"/>
      <c r="L18" s="153"/>
      <c r="M18" s="153"/>
      <c r="N18" s="153"/>
      <c r="O18" s="153"/>
      <c r="P18" s="153"/>
      <c r="Q18" s="153"/>
      <c r="R18" s="112"/>
    </row>
    <row r="19" spans="2:18">
      <c r="B19" s="142"/>
      <c r="C19" s="111"/>
      <c r="D19" s="111"/>
      <c r="E19" s="111"/>
      <c r="F19" s="111"/>
      <c r="G19" s="111"/>
      <c r="H19" s="111"/>
      <c r="I19" s="111"/>
      <c r="J19" s="111"/>
      <c r="K19" s="111"/>
      <c r="L19" s="111"/>
      <c r="M19" s="111"/>
      <c r="N19" s="111"/>
      <c r="O19" s="111"/>
      <c r="P19" s="111"/>
      <c r="Q19" s="111"/>
      <c r="R19" s="112"/>
    </row>
    <row r="20" spans="2:18" ht="20.25">
      <c r="B20" s="142"/>
      <c r="C20" s="144" t="s">
        <v>113</v>
      </c>
      <c r="D20" s="111"/>
      <c r="E20" s="111"/>
      <c r="F20" s="111"/>
      <c r="G20" s="111"/>
      <c r="H20" s="111"/>
      <c r="I20" s="111"/>
      <c r="J20" s="111"/>
      <c r="K20" s="111"/>
      <c r="L20" s="111"/>
      <c r="M20" s="111"/>
      <c r="N20" s="111"/>
      <c r="O20" s="111"/>
      <c r="P20" s="111"/>
      <c r="Q20" s="111"/>
      <c r="R20" s="112"/>
    </row>
    <row r="21" spans="2:18">
      <c r="B21" s="142"/>
      <c r="C21" s="111"/>
      <c r="D21" s="111"/>
      <c r="E21" s="111"/>
      <c r="F21" s="111"/>
      <c r="G21" s="111"/>
      <c r="H21" s="111"/>
      <c r="I21" s="111"/>
      <c r="J21" s="111"/>
      <c r="K21" s="111"/>
      <c r="L21" s="111"/>
      <c r="M21" s="111"/>
      <c r="N21" s="111"/>
      <c r="O21" s="111"/>
      <c r="P21" s="111"/>
      <c r="Q21" s="111"/>
      <c r="R21" s="112"/>
    </row>
    <row r="22" spans="2:18" ht="13.5" thickBot="1">
      <c r="B22" s="145"/>
      <c r="C22" s="115"/>
      <c r="D22" s="115"/>
      <c r="E22" s="115"/>
      <c r="F22" s="115"/>
      <c r="G22" s="115"/>
      <c r="H22" s="115"/>
      <c r="I22" s="115"/>
      <c r="J22" s="115"/>
      <c r="K22" s="115"/>
      <c r="L22" s="115"/>
      <c r="M22" s="115"/>
      <c r="N22" s="115"/>
      <c r="O22" s="115"/>
      <c r="P22" s="115"/>
      <c r="Q22" s="115"/>
      <c r="R22" s="116"/>
    </row>
    <row r="23" spans="2:18" ht="20.25">
      <c r="B23" s="82" t="s">
        <v>101</v>
      </c>
    </row>
    <row r="25" spans="2:18">
      <c r="B25" s="2">
        <v>1</v>
      </c>
      <c r="C25" s="5" t="s">
        <v>122</v>
      </c>
    </row>
    <row r="26" spans="2:18">
      <c r="O26" s="85" t="s">
        <v>120</v>
      </c>
    </row>
    <row r="27" spans="2:18">
      <c r="B27" s="2">
        <v>2</v>
      </c>
      <c r="C27" s="5" t="s">
        <v>150</v>
      </c>
    </row>
    <row r="29" spans="2:18">
      <c r="B29" s="2">
        <v>3</v>
      </c>
      <c r="C29" s="5" t="s">
        <v>121</v>
      </c>
      <c r="P29" s="87" t="s">
        <v>131</v>
      </c>
      <c r="R29" s="5"/>
    </row>
    <row r="30" spans="2:18">
      <c r="P30" s="87" t="s">
        <v>132</v>
      </c>
      <c r="R30" s="5"/>
    </row>
    <row r="31" spans="2:18">
      <c r="P31" s="87" t="s">
        <v>133</v>
      </c>
      <c r="R31" s="5"/>
    </row>
    <row r="32" spans="2:18" ht="14.25">
      <c r="P32" s="140" t="s">
        <v>139</v>
      </c>
    </row>
    <row r="33" spans="3:16">
      <c r="C33" t="str">
        <f>'Forecast 201X'!D40</f>
        <v xml:space="preserve">Note you can go directly to a worksheet by selecting one of the tabs below </v>
      </c>
      <c r="P33" s="150" t="s">
        <v>165</v>
      </c>
    </row>
  </sheetData>
  <hyperlinks>
    <hyperlink ref="P16" location="'Basis for Forecast'!A1" display="spreadsheet"/>
    <hyperlink ref="E18" location="'Forecast 201X'!A1" display="spreadsheet"/>
    <hyperlink ref="P32" r:id="rId1"/>
    <hyperlink ref="P33"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P45"/>
  <sheetViews>
    <sheetView workbookViewId="0">
      <selection activeCell="O36" sqref="O36"/>
    </sheetView>
  </sheetViews>
  <sheetFormatPr defaultRowHeight="12.75"/>
  <cols>
    <col min="1" max="1" width="4.7109375" customWidth="1"/>
    <col min="2" max="2" width="10.28515625" style="2" customWidth="1"/>
    <col min="3" max="3" width="10.85546875" customWidth="1"/>
    <col min="4" max="4" width="14.42578125" customWidth="1"/>
    <col min="5" max="5" width="11.7109375" customWidth="1"/>
    <col min="6" max="6" width="14.5703125" customWidth="1"/>
    <col min="7" max="7" width="15.42578125" customWidth="1"/>
    <col min="16" max="16" width="13" customWidth="1"/>
  </cols>
  <sheetData>
    <row r="2" spans="2:16" ht="24.75" customHeight="1">
      <c r="B2" s="57" t="s">
        <v>99</v>
      </c>
    </row>
    <row r="3" spans="2:16" ht="18" customHeight="1">
      <c r="B3" s="79"/>
    </row>
    <row r="4" spans="2:16" ht="18" customHeight="1">
      <c r="B4" s="5" t="s">
        <v>153</v>
      </c>
    </row>
    <row r="5" spans="2:16" ht="16.5" customHeight="1">
      <c r="B5" s="5" t="s">
        <v>155</v>
      </c>
    </row>
    <row r="6" spans="2:16" ht="16.5" customHeight="1">
      <c r="B6" s="5" t="s">
        <v>156</v>
      </c>
    </row>
    <row r="7" spans="2:16" ht="16.5" customHeight="1" thickBot="1"/>
    <row r="8" spans="2:16" ht="16.5" customHeight="1">
      <c r="B8" s="149" t="s">
        <v>89</v>
      </c>
      <c r="C8" s="119"/>
      <c r="D8" s="108"/>
      <c r="E8" s="108"/>
      <c r="F8" s="108"/>
      <c r="G8" s="108"/>
      <c r="H8" s="108"/>
      <c r="I8" s="108"/>
      <c r="J8" s="108"/>
      <c r="K8" s="108"/>
      <c r="L8" s="108"/>
      <c r="M8" s="108"/>
      <c r="N8" s="108"/>
      <c r="O8" s="108"/>
      <c r="P8" s="109"/>
    </row>
    <row r="9" spans="2:16">
      <c r="B9" s="142"/>
      <c r="C9" s="111"/>
      <c r="D9" s="111"/>
      <c r="E9" s="111"/>
      <c r="F9" s="111"/>
      <c r="G9" s="111"/>
      <c r="H9" s="111"/>
      <c r="I9" s="111"/>
      <c r="J9" s="111"/>
      <c r="K9" s="111"/>
      <c r="L9" s="111"/>
      <c r="M9" s="111"/>
      <c r="N9" s="111"/>
      <c r="O9" s="111"/>
      <c r="P9" s="112"/>
    </row>
    <row r="10" spans="2:16">
      <c r="B10" s="142">
        <v>1</v>
      </c>
      <c r="C10" s="122" t="s">
        <v>154</v>
      </c>
      <c r="D10" s="111"/>
      <c r="E10" s="111"/>
      <c r="F10" s="111"/>
      <c r="G10" s="111"/>
      <c r="H10" s="111"/>
      <c r="I10" s="111"/>
      <c r="J10" s="111"/>
      <c r="K10" s="111"/>
      <c r="L10" s="111"/>
      <c r="M10" s="111"/>
      <c r="N10" s="111"/>
      <c r="O10" s="111"/>
      <c r="P10" s="112"/>
    </row>
    <row r="11" spans="2:16">
      <c r="B11" s="142"/>
      <c r="C11" s="111"/>
      <c r="D11" s="111"/>
      <c r="E11" s="111"/>
      <c r="F11" s="111"/>
      <c r="G11" s="111"/>
      <c r="H11" s="111"/>
      <c r="I11" s="111"/>
      <c r="J11" s="111"/>
      <c r="K11" s="111"/>
      <c r="L11" s="111"/>
      <c r="M11" s="111"/>
      <c r="N11" s="111"/>
      <c r="O11" s="111"/>
      <c r="P11" s="112"/>
    </row>
    <row r="12" spans="2:16" ht="15">
      <c r="B12" s="142">
        <v>2</v>
      </c>
      <c r="C12" s="122" t="s">
        <v>98</v>
      </c>
      <c r="D12" s="111"/>
      <c r="E12" s="111"/>
      <c r="F12" s="122"/>
      <c r="G12" s="111"/>
      <c r="H12" s="111"/>
      <c r="I12" s="111"/>
      <c r="J12" s="111"/>
      <c r="K12" s="111"/>
      <c r="L12" s="111"/>
      <c r="M12" s="111"/>
      <c r="N12" s="113" t="s">
        <v>97</v>
      </c>
      <c r="O12" s="111"/>
      <c r="P12" s="112"/>
    </row>
    <row r="13" spans="2:16">
      <c r="B13" s="142"/>
      <c r="C13" s="111"/>
      <c r="D13" s="111"/>
      <c r="E13" s="111"/>
      <c r="F13" s="111"/>
      <c r="G13" s="111"/>
      <c r="H13" s="111"/>
      <c r="I13" s="111"/>
      <c r="J13" s="111"/>
      <c r="K13" s="111"/>
      <c r="L13" s="111"/>
      <c r="M13" s="111"/>
      <c r="N13" s="111"/>
      <c r="O13" s="111"/>
      <c r="P13" s="112"/>
    </row>
    <row r="14" spans="2:16" ht="15">
      <c r="B14" s="142">
        <v>3</v>
      </c>
      <c r="C14" s="122" t="s">
        <v>90</v>
      </c>
      <c r="D14" s="143" t="s">
        <v>91</v>
      </c>
      <c r="E14" s="122" t="s">
        <v>104</v>
      </c>
      <c r="F14" s="111"/>
      <c r="G14" s="111"/>
      <c r="H14" s="111"/>
      <c r="I14" s="111"/>
      <c r="J14" s="111"/>
      <c r="K14" s="111"/>
      <c r="L14" s="111"/>
      <c r="M14" s="111"/>
      <c r="N14" s="111"/>
      <c r="O14" s="111"/>
      <c r="P14" s="112"/>
    </row>
    <row r="15" spans="2:16">
      <c r="B15" s="142"/>
      <c r="C15" s="111"/>
      <c r="D15" s="111"/>
      <c r="E15" s="111"/>
      <c r="F15" s="111"/>
      <c r="G15" s="111"/>
      <c r="H15" s="111"/>
      <c r="I15" s="111"/>
      <c r="J15" s="111"/>
      <c r="K15" s="111"/>
      <c r="L15" s="111"/>
      <c r="M15" s="111"/>
      <c r="N15" s="111"/>
      <c r="O15" s="111"/>
      <c r="P15" s="112"/>
    </row>
    <row r="16" spans="2:16">
      <c r="B16" s="142">
        <v>4</v>
      </c>
      <c r="C16" s="122" t="s">
        <v>157</v>
      </c>
      <c r="D16" s="111"/>
      <c r="E16" s="111"/>
      <c r="F16" s="111"/>
      <c r="G16" s="111"/>
      <c r="H16" s="111"/>
      <c r="I16" s="111"/>
      <c r="J16" s="111"/>
      <c r="K16" s="111"/>
      <c r="L16" s="111"/>
      <c r="M16" s="111"/>
      <c r="N16" s="111"/>
      <c r="O16" s="111"/>
      <c r="P16" s="112"/>
    </row>
    <row r="17" spans="2:16">
      <c r="B17" s="142"/>
      <c r="C17" s="111"/>
      <c r="D17" s="111"/>
      <c r="E17" s="111"/>
      <c r="F17" s="111"/>
      <c r="G17" s="111"/>
      <c r="H17" s="111"/>
      <c r="I17" s="111"/>
      <c r="J17" s="111"/>
      <c r="K17" s="111"/>
      <c r="L17" s="111"/>
      <c r="M17" s="111"/>
      <c r="N17" s="111"/>
      <c r="O17" s="111"/>
      <c r="P17" s="112"/>
    </row>
    <row r="18" spans="2:16">
      <c r="B18" s="142"/>
      <c r="C18" s="111"/>
      <c r="D18" s="111"/>
      <c r="E18" s="111"/>
      <c r="F18" s="111"/>
      <c r="G18" s="111"/>
      <c r="H18" s="111"/>
      <c r="I18" s="111"/>
      <c r="J18" s="111"/>
      <c r="K18" s="111"/>
      <c r="L18" s="111"/>
      <c r="M18" s="111"/>
      <c r="N18" s="111"/>
      <c r="O18" s="111"/>
      <c r="P18" s="112"/>
    </row>
    <row r="19" spans="2:16" ht="20.25">
      <c r="B19" s="142"/>
      <c r="C19" s="111"/>
      <c r="D19" s="144" t="s">
        <v>113</v>
      </c>
      <c r="E19" s="111"/>
      <c r="F19" s="111"/>
      <c r="G19" s="111"/>
      <c r="H19" s="111"/>
      <c r="I19" s="111"/>
      <c r="J19" s="111"/>
      <c r="K19" s="111"/>
      <c r="L19" s="111"/>
      <c r="M19" s="111"/>
      <c r="N19" s="111"/>
      <c r="O19" s="111"/>
      <c r="P19" s="112"/>
    </row>
    <row r="20" spans="2:16" ht="13.5" thickBot="1">
      <c r="B20" s="145"/>
      <c r="C20" s="115"/>
      <c r="D20" s="115"/>
      <c r="E20" s="115"/>
      <c r="F20" s="115"/>
      <c r="G20" s="115"/>
      <c r="H20" s="115"/>
      <c r="I20" s="115"/>
      <c r="J20" s="115"/>
      <c r="K20" s="115"/>
      <c r="L20" s="115"/>
      <c r="M20" s="115"/>
      <c r="N20" s="115"/>
      <c r="O20" s="115"/>
      <c r="P20" s="116"/>
    </row>
    <row r="23" spans="2:16" ht="20.25">
      <c r="B23" s="82" t="s">
        <v>101</v>
      </c>
    </row>
    <row r="25" spans="2:16">
      <c r="B25" s="2">
        <v>1</v>
      </c>
      <c r="C25" s="5" t="s">
        <v>152</v>
      </c>
    </row>
    <row r="26" spans="2:16">
      <c r="O26" s="85" t="s">
        <v>120</v>
      </c>
    </row>
    <row r="27" spans="2:16">
      <c r="B27" s="2">
        <v>2</v>
      </c>
      <c r="C27" s="5" t="s">
        <v>137</v>
      </c>
    </row>
    <row r="29" spans="2:16">
      <c r="B29" s="2">
        <v>3</v>
      </c>
      <c r="C29" s="5" t="s">
        <v>102</v>
      </c>
    </row>
    <row r="32" spans="2:16">
      <c r="O32" s="87" t="s">
        <v>131</v>
      </c>
      <c r="P32" s="5"/>
    </row>
    <row r="33" spans="3:16">
      <c r="O33" s="87" t="s">
        <v>132</v>
      </c>
      <c r="P33" s="5"/>
    </row>
    <row r="34" spans="3:16">
      <c r="O34" s="87" t="s">
        <v>133</v>
      </c>
      <c r="P34" s="5"/>
    </row>
    <row r="35" spans="3:16" ht="14.25">
      <c r="O35" s="140" t="s">
        <v>139</v>
      </c>
    </row>
    <row r="36" spans="3:16">
      <c r="O36" s="150" t="s">
        <v>165</v>
      </c>
    </row>
    <row r="45" spans="3:16">
      <c r="C45" t="str">
        <f>'Forecast 201X'!D40</f>
        <v xml:space="preserve">Note you can go directly to a worksheet by selecting one of the tabs below </v>
      </c>
    </row>
  </sheetData>
  <hyperlinks>
    <hyperlink ref="N12" location="'Basis for Forecast'!A1" display="spreadsheet"/>
    <hyperlink ref="D14" location="'Forecast 201X'!A1" display="spreadsheet"/>
    <hyperlink ref="O35" r:id="rId1"/>
    <hyperlink ref="O36"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1:Q31"/>
  <sheetViews>
    <sheetView workbookViewId="0">
      <selection activeCell="D2" sqref="D2"/>
    </sheetView>
  </sheetViews>
  <sheetFormatPr defaultRowHeight="12.75"/>
  <cols>
    <col min="1" max="1" width="4.7109375" customWidth="1"/>
    <col min="2" max="2" width="9.85546875" style="2" customWidth="1"/>
    <col min="3" max="3" width="11" customWidth="1"/>
    <col min="4" max="4" width="14.42578125" customWidth="1"/>
    <col min="5" max="5" width="11.7109375" customWidth="1"/>
    <col min="6" max="6" width="14.5703125" customWidth="1"/>
    <col min="7" max="7" width="15.42578125" customWidth="1"/>
    <col min="15" max="15" width="12.5703125" customWidth="1"/>
    <col min="16" max="16" width="11.140625" customWidth="1"/>
  </cols>
  <sheetData>
    <row r="1" spans="2:15" ht="12" customHeight="1"/>
    <row r="2" spans="2:15" ht="20.25" customHeight="1">
      <c r="B2" s="57" t="s">
        <v>111</v>
      </c>
      <c r="D2" s="5" t="s">
        <v>172</v>
      </c>
    </row>
    <row r="3" spans="2:15" ht="12" customHeight="1" thickBot="1"/>
    <row r="4" spans="2:15" ht="12" customHeight="1">
      <c r="B4" s="146"/>
      <c r="C4" s="119"/>
      <c r="D4" s="108"/>
      <c r="E4" s="108"/>
      <c r="F4" s="108"/>
      <c r="G4" s="108"/>
      <c r="H4" s="108"/>
      <c r="I4" s="108"/>
      <c r="J4" s="108"/>
      <c r="K4" s="108"/>
      <c r="L4" s="108"/>
      <c r="M4" s="108"/>
      <c r="N4" s="108"/>
      <c r="O4" s="109"/>
    </row>
    <row r="5" spans="2:15" ht="12" customHeight="1">
      <c r="B5" s="148" t="s">
        <v>89</v>
      </c>
      <c r="C5" s="122"/>
      <c r="D5" s="111"/>
      <c r="E5" s="111"/>
      <c r="F5" s="111"/>
      <c r="G5" s="111"/>
      <c r="H5" s="111"/>
      <c r="I5" s="111"/>
      <c r="J5" s="111"/>
      <c r="K5" s="111"/>
      <c r="L5" s="111"/>
      <c r="M5" s="111"/>
      <c r="N5" s="111"/>
      <c r="O5" s="112"/>
    </row>
    <row r="6" spans="2:15" ht="12" customHeight="1">
      <c r="B6" s="142"/>
      <c r="C6" s="111"/>
      <c r="D6" s="111"/>
      <c r="E6" s="111"/>
      <c r="F6" s="111"/>
      <c r="G6" s="111"/>
      <c r="H6" s="111"/>
      <c r="I6" s="111"/>
      <c r="J6" s="111"/>
      <c r="K6" s="111"/>
      <c r="L6" s="111"/>
      <c r="M6" s="111"/>
      <c r="N6" s="111"/>
      <c r="O6" s="112"/>
    </row>
    <row r="7" spans="2:15" ht="12" customHeight="1">
      <c r="B7" s="142">
        <v>1</v>
      </c>
      <c r="C7" s="122" t="s">
        <v>158</v>
      </c>
      <c r="D7" s="111"/>
      <c r="E7" s="111"/>
      <c r="F7" s="111"/>
      <c r="G7" s="111"/>
      <c r="H7" s="111"/>
      <c r="I7" s="111"/>
      <c r="J7" s="111"/>
      <c r="K7" s="111"/>
      <c r="L7" s="111"/>
      <c r="M7" s="111"/>
      <c r="N7" s="111"/>
      <c r="O7" s="112"/>
    </row>
    <row r="8" spans="2:15" ht="12" customHeight="1">
      <c r="B8" s="142"/>
      <c r="C8" s="111"/>
      <c r="D8" s="111"/>
      <c r="E8" s="111"/>
      <c r="F8" s="111"/>
      <c r="G8" s="111"/>
      <c r="H8" s="111"/>
      <c r="I8" s="111"/>
      <c r="J8" s="111"/>
      <c r="K8" s="111"/>
      <c r="L8" s="111"/>
      <c r="M8" s="111"/>
      <c r="N8" s="111"/>
      <c r="O8" s="112"/>
    </row>
    <row r="9" spans="2:15" ht="15.75" customHeight="1">
      <c r="B9" s="142">
        <v>2</v>
      </c>
      <c r="C9" s="122" t="s">
        <v>112</v>
      </c>
      <c r="D9" s="111"/>
      <c r="E9" s="111"/>
      <c r="F9" s="122"/>
      <c r="G9" s="111"/>
      <c r="H9" s="111"/>
      <c r="I9" s="111"/>
      <c r="J9" s="111"/>
      <c r="K9" s="111"/>
      <c r="L9" s="111"/>
      <c r="M9" s="111"/>
      <c r="N9" s="113" t="s">
        <v>97</v>
      </c>
      <c r="O9" s="112"/>
    </row>
    <row r="10" spans="2:15" ht="12" customHeight="1">
      <c r="B10" s="142"/>
      <c r="C10" s="111"/>
      <c r="D10" s="111"/>
      <c r="E10" s="111"/>
      <c r="F10" s="111"/>
      <c r="G10" s="111"/>
      <c r="H10" s="111"/>
      <c r="I10" s="111"/>
      <c r="J10" s="111"/>
      <c r="K10" s="111"/>
      <c r="L10" s="111"/>
      <c r="M10" s="111"/>
      <c r="N10" s="111"/>
      <c r="O10" s="112"/>
    </row>
    <row r="11" spans="2:15" ht="12" customHeight="1">
      <c r="B11" s="142">
        <v>3</v>
      </c>
      <c r="C11" s="122" t="s">
        <v>90</v>
      </c>
      <c r="D11" s="143" t="s">
        <v>91</v>
      </c>
      <c r="E11" s="122" t="s">
        <v>138</v>
      </c>
      <c r="F11" s="111"/>
      <c r="G11" s="111"/>
      <c r="H11" s="111"/>
      <c r="I11" s="111"/>
      <c r="J11" s="111"/>
      <c r="K11" s="111"/>
      <c r="L11" s="111"/>
      <c r="M11" s="111"/>
      <c r="N11" s="111"/>
      <c r="O11" s="112"/>
    </row>
    <row r="12" spans="2:15" ht="12" customHeight="1">
      <c r="B12" s="142"/>
      <c r="C12" s="111"/>
      <c r="D12" s="111"/>
      <c r="E12" s="111"/>
      <c r="F12" s="111"/>
      <c r="G12" s="111"/>
      <c r="H12" s="111"/>
      <c r="I12" s="111"/>
      <c r="J12" s="111"/>
      <c r="K12" s="111"/>
      <c r="L12" s="111"/>
      <c r="M12" s="111"/>
      <c r="N12" s="111"/>
      <c r="O12" s="112"/>
    </row>
    <row r="13" spans="2:15" ht="12" customHeight="1">
      <c r="B13" s="142"/>
      <c r="C13" s="111"/>
      <c r="D13" s="111"/>
      <c r="E13" s="111"/>
      <c r="F13" s="111"/>
      <c r="G13" s="111"/>
      <c r="H13" s="111"/>
      <c r="I13" s="111"/>
      <c r="J13" s="111"/>
      <c r="K13" s="111"/>
      <c r="L13" s="111"/>
      <c r="M13" s="111"/>
      <c r="N13" s="111"/>
      <c r="O13" s="112"/>
    </row>
    <row r="14" spans="2:15" ht="20.25" customHeight="1">
      <c r="B14" s="142"/>
      <c r="C14" s="144" t="s">
        <v>113</v>
      </c>
      <c r="D14" s="111"/>
      <c r="E14" s="111"/>
      <c r="F14" s="111"/>
      <c r="G14" s="111"/>
      <c r="H14" s="111"/>
      <c r="I14" s="111"/>
      <c r="J14" s="111"/>
      <c r="K14" s="111"/>
      <c r="L14" s="111"/>
      <c r="M14" s="111"/>
      <c r="N14" s="111"/>
      <c r="O14" s="112"/>
    </row>
    <row r="15" spans="2:15" ht="19.5" customHeight="1" thickBot="1">
      <c r="B15" s="145"/>
      <c r="C15" s="147"/>
      <c r="D15" s="115"/>
      <c r="E15" s="115"/>
      <c r="F15" s="115"/>
      <c r="G15" s="115"/>
      <c r="H15" s="115"/>
      <c r="I15" s="115"/>
      <c r="J15" s="115"/>
      <c r="K15" s="115"/>
      <c r="L15" s="115"/>
      <c r="M15" s="115"/>
      <c r="N15" s="115"/>
      <c r="O15" s="116"/>
    </row>
    <row r="16" spans="2:15" ht="12" customHeight="1"/>
    <row r="17" spans="2:17" ht="17.25" customHeight="1">
      <c r="B17" s="82" t="s">
        <v>101</v>
      </c>
    </row>
    <row r="18" spans="2:17" ht="12" customHeight="1">
      <c r="Q18" s="95"/>
    </row>
    <row r="19" spans="2:17" ht="12" customHeight="1">
      <c r="B19" s="2">
        <v>1</v>
      </c>
      <c r="C19" s="5" t="s">
        <v>169</v>
      </c>
    </row>
    <row r="20" spans="2:17" ht="12" customHeight="1"/>
    <row r="21" spans="2:17" ht="12" customHeight="1">
      <c r="B21" s="2">
        <v>2</v>
      </c>
      <c r="C21" s="5" t="s">
        <v>170</v>
      </c>
    </row>
    <row r="22" spans="2:17" ht="12" customHeight="1"/>
    <row r="23" spans="2:17">
      <c r="B23" s="2">
        <v>3</v>
      </c>
      <c r="C23" s="5" t="s">
        <v>171</v>
      </c>
    </row>
    <row r="27" spans="2:17">
      <c r="M27" s="87" t="s">
        <v>131</v>
      </c>
      <c r="N27" s="5"/>
    </row>
    <row r="28" spans="2:17">
      <c r="M28" s="87" t="s">
        <v>132</v>
      </c>
      <c r="N28" s="5"/>
    </row>
    <row r="29" spans="2:17">
      <c r="M29" s="87" t="s">
        <v>133</v>
      </c>
      <c r="N29" s="5"/>
    </row>
    <row r="30" spans="2:17" ht="14.25">
      <c r="M30" s="140" t="s">
        <v>139</v>
      </c>
    </row>
    <row r="31" spans="2:17">
      <c r="C31" t="str">
        <f>'Forecast 201X'!D40</f>
        <v xml:space="preserve">Note you can go directly to a worksheet by selecting one of the tabs below </v>
      </c>
      <c r="M31" s="150" t="s">
        <v>165</v>
      </c>
    </row>
  </sheetData>
  <hyperlinks>
    <hyperlink ref="N9" location="'Basis for Forecast'!A1" display="spreadsheet"/>
    <hyperlink ref="D11" location="'Forecast 201X'!A1" display="spreadsheet"/>
    <hyperlink ref="M30" r:id="rId1"/>
    <hyperlink ref="M31"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sheetPr>
    <pageSetUpPr fitToPage="1"/>
  </sheetPr>
  <dimension ref="B1:R42"/>
  <sheetViews>
    <sheetView workbookViewId="0">
      <selection activeCell="M26" sqref="M26"/>
    </sheetView>
  </sheetViews>
  <sheetFormatPr defaultRowHeight="12.75"/>
  <cols>
    <col min="1" max="2" width="3.7109375" customWidth="1"/>
    <col min="3" max="3" width="12.28515625" customWidth="1"/>
    <col min="4" max="4" width="14.28515625" customWidth="1"/>
    <col min="10" max="10" width="9.140625" customWidth="1"/>
    <col min="11" max="11" width="4.7109375" style="2" customWidth="1"/>
  </cols>
  <sheetData>
    <row r="1" spans="2:12" ht="15.75">
      <c r="E1" s="1" t="s">
        <v>33</v>
      </c>
      <c r="F1" s="2"/>
    </row>
    <row r="2" spans="2:12">
      <c r="F2" s="2"/>
    </row>
    <row r="3" spans="2:12" ht="15.75">
      <c r="B3" s="3"/>
      <c r="E3" s="6" t="s">
        <v>136</v>
      </c>
      <c r="K3" s="128" t="s">
        <v>39</v>
      </c>
    </row>
    <row r="5" spans="2:12">
      <c r="B5" s="5" t="s">
        <v>124</v>
      </c>
      <c r="K5" s="2" t="s">
        <v>46</v>
      </c>
      <c r="L5" t="s">
        <v>72</v>
      </c>
    </row>
    <row r="6" spans="2:12">
      <c r="B6" s="5" t="s">
        <v>125</v>
      </c>
      <c r="K6" s="2" t="s">
        <v>47</v>
      </c>
      <c r="L6" t="s">
        <v>48</v>
      </c>
    </row>
    <row r="7" spans="2:12">
      <c r="K7" s="2" t="s">
        <v>49</v>
      </c>
      <c r="L7" s="5" t="s">
        <v>96</v>
      </c>
    </row>
    <row r="8" spans="2:12">
      <c r="B8" s="5" t="s">
        <v>92</v>
      </c>
      <c r="L8" s="5" t="s">
        <v>81</v>
      </c>
    </row>
    <row r="9" spans="2:12">
      <c r="D9" s="81" t="s">
        <v>94</v>
      </c>
      <c r="E9" s="2" t="s">
        <v>34</v>
      </c>
      <c r="L9" t="s">
        <v>45</v>
      </c>
    </row>
    <row r="10" spans="2:12">
      <c r="C10" s="105" t="s">
        <v>126</v>
      </c>
      <c r="D10" s="16">
        <v>600</v>
      </c>
      <c r="E10">
        <v>45</v>
      </c>
      <c r="G10" s="7"/>
      <c r="K10" s="2" t="s">
        <v>50</v>
      </c>
      <c r="L10" t="s">
        <v>44</v>
      </c>
    </row>
    <row r="11" spans="2:12">
      <c r="C11" t="s">
        <v>3</v>
      </c>
      <c r="D11" s="16">
        <v>700</v>
      </c>
      <c r="E11">
        <v>45</v>
      </c>
      <c r="G11" s="7"/>
      <c r="K11" s="2" t="s">
        <v>51</v>
      </c>
      <c r="L11" s="5" t="s">
        <v>103</v>
      </c>
    </row>
    <row r="12" spans="2:12">
      <c r="C12" t="s">
        <v>4</v>
      </c>
      <c r="D12" s="16">
        <v>1150</v>
      </c>
      <c r="E12">
        <v>45</v>
      </c>
      <c r="G12" s="7"/>
    </row>
    <row r="13" spans="2:12">
      <c r="C13" t="s">
        <v>5</v>
      </c>
      <c r="D13" s="16">
        <v>1350</v>
      </c>
      <c r="E13">
        <v>45</v>
      </c>
      <c r="G13" s="7"/>
      <c r="L13" s="5" t="s">
        <v>128</v>
      </c>
    </row>
    <row r="14" spans="2:12">
      <c r="C14" t="s">
        <v>6</v>
      </c>
      <c r="D14" s="19">
        <v>1600</v>
      </c>
      <c r="E14">
        <v>45</v>
      </c>
      <c r="G14" s="7"/>
    </row>
    <row r="15" spans="2:12">
      <c r="C15" t="s">
        <v>7</v>
      </c>
      <c r="D15" s="19">
        <v>1700</v>
      </c>
      <c r="E15">
        <v>45</v>
      </c>
      <c r="G15" s="7"/>
    </row>
    <row r="16" spans="2:12">
      <c r="C16" t="s">
        <v>8</v>
      </c>
      <c r="D16" s="19">
        <v>1750</v>
      </c>
      <c r="E16">
        <v>45</v>
      </c>
      <c r="G16" s="7"/>
      <c r="L16" s="5"/>
    </row>
    <row r="17" spans="2:15">
      <c r="C17" t="s">
        <v>9</v>
      </c>
      <c r="D17" s="19">
        <v>1100</v>
      </c>
      <c r="E17">
        <v>45</v>
      </c>
      <c r="G17" s="7"/>
      <c r="L17" s="5"/>
    </row>
    <row r="18" spans="2:15">
      <c r="C18" t="s">
        <v>10</v>
      </c>
      <c r="D18" s="19">
        <v>1400</v>
      </c>
      <c r="E18">
        <v>45</v>
      </c>
      <c r="G18" s="7"/>
    </row>
    <row r="19" spans="2:15" ht="13.5" thickBot="1">
      <c r="C19" t="s">
        <v>1</v>
      </c>
      <c r="D19" s="19">
        <v>2000</v>
      </c>
      <c r="E19">
        <v>45</v>
      </c>
      <c r="G19" s="7"/>
    </row>
    <row r="20" spans="2:15">
      <c r="C20" t="s">
        <v>2</v>
      </c>
      <c r="D20" s="19">
        <v>2500</v>
      </c>
      <c r="E20">
        <v>45</v>
      </c>
      <c r="G20" s="7"/>
      <c r="L20" s="130" t="s">
        <v>135</v>
      </c>
      <c r="M20" s="119"/>
      <c r="N20" s="119"/>
      <c r="O20" s="120"/>
    </row>
    <row r="21" spans="2:15">
      <c r="C21" s="8" t="s">
        <v>35</v>
      </c>
      <c r="D21" s="19">
        <v>3000</v>
      </c>
      <c r="E21">
        <v>45</v>
      </c>
      <c r="G21" s="7"/>
      <c r="L21" s="121"/>
      <c r="M21" s="122"/>
      <c r="N21" s="122"/>
      <c r="O21" s="123"/>
    </row>
    <row r="22" spans="2:15">
      <c r="L22" s="121"/>
      <c r="M22" s="124" t="s">
        <v>88</v>
      </c>
      <c r="N22" s="122"/>
      <c r="O22" s="123"/>
    </row>
    <row r="23" spans="2:15" ht="14.25">
      <c r="B23" s="104" t="s">
        <v>123</v>
      </c>
      <c r="L23" s="121"/>
      <c r="M23" s="122"/>
      <c r="N23" s="122"/>
      <c r="O23" s="123"/>
    </row>
    <row r="24" spans="2:15">
      <c r="L24" s="121"/>
      <c r="M24" s="124" t="s">
        <v>100</v>
      </c>
      <c r="N24" s="122"/>
      <c r="O24" s="123"/>
    </row>
    <row r="25" spans="2:15">
      <c r="B25">
        <v>1</v>
      </c>
      <c r="C25" s="5" t="s">
        <v>93</v>
      </c>
      <c r="L25" s="121"/>
      <c r="M25" s="122"/>
      <c r="N25" s="122"/>
      <c r="O25" s="123"/>
    </row>
    <row r="26" spans="2:15">
      <c r="C26" s="5" t="s">
        <v>74</v>
      </c>
      <c r="L26" s="121"/>
      <c r="M26" s="156" t="s">
        <v>87</v>
      </c>
      <c r="N26" s="122"/>
      <c r="O26" s="123"/>
    </row>
    <row r="27" spans="2:15">
      <c r="L27" s="121"/>
      <c r="M27" s="122"/>
      <c r="N27" s="122"/>
      <c r="O27" s="123"/>
    </row>
    <row r="28" spans="2:15" ht="13.5" thickBot="1">
      <c r="B28">
        <v>2</v>
      </c>
      <c r="C28" t="s">
        <v>36</v>
      </c>
      <c r="L28" s="125"/>
      <c r="M28" s="126"/>
      <c r="N28" s="126"/>
      <c r="O28" s="127"/>
    </row>
    <row r="30" spans="2:15">
      <c r="B30">
        <v>3</v>
      </c>
      <c r="C30" s="5" t="s">
        <v>95</v>
      </c>
      <c r="G30" s="5" t="s">
        <v>79</v>
      </c>
    </row>
    <row r="32" spans="2:15">
      <c r="B32">
        <v>4</v>
      </c>
      <c r="C32" t="s">
        <v>37</v>
      </c>
    </row>
    <row r="34" spans="2:18">
      <c r="B34">
        <v>5</v>
      </c>
      <c r="C34" s="5" t="s">
        <v>80</v>
      </c>
    </row>
    <row r="35" spans="2:18">
      <c r="C35" t="s">
        <v>38</v>
      </c>
    </row>
    <row r="37" spans="2:18">
      <c r="B37">
        <v>6</v>
      </c>
      <c r="C37" t="s">
        <v>52</v>
      </c>
      <c r="Q37" s="87" t="s">
        <v>131</v>
      </c>
      <c r="R37" s="5"/>
    </row>
    <row r="38" spans="2:18">
      <c r="Q38" s="87" t="s">
        <v>132</v>
      </c>
      <c r="R38" s="5"/>
    </row>
    <row r="39" spans="2:18">
      <c r="B39">
        <v>7</v>
      </c>
      <c r="C39" t="s">
        <v>73</v>
      </c>
      <c r="Q39" s="87" t="s">
        <v>133</v>
      </c>
      <c r="R39" s="5"/>
    </row>
    <row r="40" spans="2:18" ht="14.25">
      <c r="C40" t="s">
        <v>32</v>
      </c>
      <c r="Q40" s="140" t="s">
        <v>139</v>
      </c>
    </row>
    <row r="42" spans="2:18">
      <c r="B42">
        <v>8</v>
      </c>
      <c r="C42" s="5" t="s">
        <v>127</v>
      </c>
      <c r="L42" s="90" t="s">
        <v>109</v>
      </c>
    </row>
  </sheetData>
  <phoneticPr fontId="0" type="noConversion"/>
  <hyperlinks>
    <hyperlink ref="M22" location="'Novice '!A1" display="beginners"/>
    <hyperlink ref="M24" location="'Some experience '!A1" display="Part qualified "/>
    <hyperlink ref="Q40" r:id="rId1"/>
    <hyperlink ref="M26" location="Competent!A1" display="Competent"/>
  </hyperlinks>
  <pageMargins left="0.75" right="0.75" top="0.66" bottom="0.7" header="0.44" footer="0.5"/>
  <pageSetup paperSize="9" scale="57"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Welcome </vt:lpstr>
      <vt:lpstr>Forecast 201X</vt:lpstr>
      <vt:lpstr>Novice </vt:lpstr>
      <vt:lpstr>Some experience </vt:lpstr>
      <vt:lpstr>Competent</vt:lpstr>
      <vt:lpstr>Basis for Forecast</vt:lpstr>
      <vt:lpstr>'Forecast 201X'!Print_Area</vt:lpstr>
    </vt:vector>
  </TitlesOfParts>
  <Company>Compaq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Anne Stockill</dc:creator>
  <cp:lastModifiedBy>User</cp:lastModifiedBy>
  <cp:lastPrinted>2008-02-01T16:10:45Z</cp:lastPrinted>
  <dcterms:created xsi:type="dcterms:W3CDTF">2001-02-02T11:45:15Z</dcterms:created>
  <dcterms:modified xsi:type="dcterms:W3CDTF">2011-12-20T16:56:42Z</dcterms:modified>
</cp:coreProperties>
</file>